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9420" windowHeight="7410" tabRatio="753" firstSheet="1" activeTab="5"/>
  </bookViews>
  <sheets>
    <sheet name="使用方法ついて" sheetId="12" r:id="rId1"/>
    <sheet name="A対戦表" sheetId="9" r:id="rId2"/>
    <sheet name="B対戦表" sheetId="1" r:id="rId3"/>
    <sheet name="AB組合元データ" sheetId="10" r:id="rId4"/>
    <sheet name="AB組合調整用" sheetId="2" r:id="rId5"/>
    <sheet name="プログラム2部対戦原稿" sheetId="4" r:id="rId6"/>
    <sheet name="2部対戦表" sheetId="13" r:id="rId7"/>
    <sheet name="審判・会場状況" sheetId="14" r:id="rId8"/>
    <sheet name="Sheet3" sheetId="3" r:id="rId9"/>
  </sheets>
  <definedNames>
    <definedName name="_xlnm.Print_Area" localSheetId="6">'2部対戦表'!$A$1:$M$181</definedName>
    <definedName name="_xlnm.Print_Area" localSheetId="4">AB組合調整用!$A$1:$M$181</definedName>
    <definedName name="_xlnm.Print_Area" localSheetId="1">A対戦表!$E$1:$O$22</definedName>
    <definedName name="_xlnm.Print_Area" localSheetId="2">B対戦表!$E$1:$O$22</definedName>
    <definedName name="_xlnm.Print_Titles" localSheetId="6">'2部対戦表'!$1:$1</definedName>
    <definedName name="_xlnm.Print_Titles" localSheetId="3">AB組合元データ!$1:$1</definedName>
    <definedName name="_xlnm.Print_Titles" localSheetId="4">AB組合調整用!$1:$1</definedName>
    <definedName name="_xlnm.Print_Titles" localSheetId="5">プログラム2部対戦原稿!$1:$1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2" l="1"/>
  <c r="C92" i="2"/>
  <c r="D92" i="2"/>
  <c r="E92" i="2"/>
  <c r="G92" i="2"/>
  <c r="H92" i="2"/>
  <c r="I92" i="2"/>
  <c r="B93" i="2"/>
  <c r="C93" i="2"/>
  <c r="D93" i="2"/>
  <c r="E93" i="2"/>
  <c r="G93" i="2"/>
  <c r="H93" i="2"/>
  <c r="I93" i="2"/>
  <c r="B94" i="2"/>
  <c r="C94" i="2"/>
  <c r="D94" i="2"/>
  <c r="E94" i="2"/>
  <c r="G94" i="2"/>
  <c r="H94" i="2"/>
  <c r="I94" i="2"/>
  <c r="B95" i="2"/>
  <c r="C95" i="2"/>
  <c r="D95" i="2"/>
  <c r="E95" i="2"/>
  <c r="G95" i="2"/>
  <c r="H95" i="2"/>
  <c r="I95" i="2"/>
  <c r="B96" i="2"/>
  <c r="C96" i="2"/>
  <c r="D96" i="2"/>
  <c r="E96" i="2"/>
  <c r="G96" i="2"/>
  <c r="H96" i="2"/>
  <c r="I96" i="2"/>
  <c r="B97" i="2"/>
  <c r="C97" i="2"/>
  <c r="D97" i="2"/>
  <c r="E97" i="2"/>
  <c r="G97" i="2"/>
  <c r="H97" i="2"/>
  <c r="I97" i="2"/>
  <c r="B98" i="2"/>
  <c r="C98" i="2"/>
  <c r="D98" i="2"/>
  <c r="E98" i="2"/>
  <c r="G98" i="2"/>
  <c r="H98" i="2"/>
  <c r="I98" i="2"/>
  <c r="B99" i="2"/>
  <c r="C99" i="2"/>
  <c r="D99" i="2"/>
  <c r="E99" i="2"/>
  <c r="G99" i="2"/>
  <c r="H99" i="2"/>
  <c r="I99" i="2"/>
  <c r="B100" i="2"/>
  <c r="C100" i="2"/>
  <c r="D100" i="2"/>
  <c r="E100" i="2"/>
  <c r="G100" i="2"/>
  <c r="H100" i="2"/>
  <c r="I100" i="2"/>
  <c r="B101" i="2"/>
  <c r="C101" i="2"/>
  <c r="D101" i="2"/>
  <c r="E101" i="2"/>
  <c r="G101" i="2"/>
  <c r="H101" i="2"/>
  <c r="I101" i="2"/>
  <c r="B102" i="2"/>
  <c r="C102" i="2"/>
  <c r="D102" i="2"/>
  <c r="E102" i="2"/>
  <c r="G102" i="2"/>
  <c r="H102" i="2"/>
  <c r="I102" i="2"/>
  <c r="B103" i="2"/>
  <c r="C103" i="2"/>
  <c r="D103" i="2"/>
  <c r="E103" i="2"/>
  <c r="G103" i="2"/>
  <c r="H103" i="2"/>
  <c r="I103" i="2"/>
  <c r="B104" i="2"/>
  <c r="C104" i="2"/>
  <c r="D104" i="2"/>
  <c r="E104" i="2"/>
  <c r="G104" i="2"/>
  <c r="H104" i="2"/>
  <c r="I104" i="2"/>
  <c r="B105" i="2"/>
  <c r="C105" i="2"/>
  <c r="D105" i="2"/>
  <c r="E105" i="2"/>
  <c r="G105" i="2"/>
  <c r="H105" i="2"/>
  <c r="I105" i="2"/>
  <c r="B106" i="2"/>
  <c r="C106" i="2"/>
  <c r="D106" i="2"/>
  <c r="E106" i="2"/>
  <c r="G106" i="2"/>
  <c r="H106" i="2"/>
  <c r="I106" i="2"/>
  <c r="B107" i="2"/>
  <c r="C107" i="2"/>
  <c r="D107" i="2"/>
  <c r="E107" i="2"/>
  <c r="G107" i="2"/>
  <c r="H107" i="2"/>
  <c r="I107" i="2"/>
  <c r="B108" i="2"/>
  <c r="C108" i="2"/>
  <c r="D108" i="2"/>
  <c r="E108" i="2"/>
  <c r="G108" i="2"/>
  <c r="H108" i="2"/>
  <c r="I108" i="2"/>
  <c r="B109" i="2"/>
  <c r="C109" i="2"/>
  <c r="D109" i="2"/>
  <c r="E109" i="2"/>
  <c r="G109" i="2"/>
  <c r="H109" i="2"/>
  <c r="I109" i="2"/>
  <c r="B110" i="2"/>
  <c r="C110" i="2"/>
  <c r="D110" i="2"/>
  <c r="E110" i="2"/>
  <c r="G110" i="2"/>
  <c r="H110" i="2"/>
  <c r="I110" i="2"/>
  <c r="B111" i="2"/>
  <c r="C111" i="2"/>
  <c r="D111" i="2"/>
  <c r="E111" i="2"/>
  <c r="G111" i="2"/>
  <c r="H111" i="2"/>
  <c r="I111" i="2"/>
  <c r="B112" i="2"/>
  <c r="C112" i="2"/>
  <c r="D112" i="2"/>
  <c r="E112" i="2"/>
  <c r="G112" i="2"/>
  <c r="H112" i="2"/>
  <c r="I112" i="2"/>
  <c r="B113" i="2"/>
  <c r="C113" i="2"/>
  <c r="D113" i="2"/>
  <c r="E113" i="2"/>
  <c r="G113" i="2"/>
  <c r="H113" i="2"/>
  <c r="I113" i="2"/>
  <c r="B114" i="2"/>
  <c r="C114" i="2"/>
  <c r="D114" i="2"/>
  <c r="E114" i="2"/>
  <c r="G114" i="2"/>
  <c r="H114" i="2"/>
  <c r="I114" i="2"/>
  <c r="B115" i="2"/>
  <c r="C115" i="2"/>
  <c r="D115" i="2"/>
  <c r="E115" i="2"/>
  <c r="G115" i="2"/>
  <c r="H115" i="2"/>
  <c r="I115" i="2"/>
  <c r="B116" i="2"/>
  <c r="C116" i="2"/>
  <c r="D116" i="2"/>
  <c r="E116" i="2"/>
  <c r="G116" i="2"/>
  <c r="H116" i="2"/>
  <c r="I116" i="2"/>
  <c r="B117" i="2"/>
  <c r="C117" i="2"/>
  <c r="D117" i="2"/>
  <c r="E117" i="2"/>
  <c r="G117" i="2"/>
  <c r="H117" i="2"/>
  <c r="I117" i="2"/>
  <c r="B118" i="2"/>
  <c r="C118" i="2"/>
  <c r="D118" i="2"/>
  <c r="E118" i="2"/>
  <c r="G118" i="2"/>
  <c r="H118" i="2"/>
  <c r="I118" i="2"/>
  <c r="B119" i="2"/>
  <c r="C119" i="2"/>
  <c r="D119" i="2"/>
  <c r="E119" i="2"/>
  <c r="G119" i="2"/>
  <c r="H119" i="2"/>
  <c r="I119" i="2"/>
  <c r="B120" i="2"/>
  <c r="C120" i="2"/>
  <c r="D120" i="2"/>
  <c r="E120" i="2"/>
  <c r="G120" i="2"/>
  <c r="H120" i="2"/>
  <c r="I120" i="2"/>
  <c r="B121" i="2"/>
  <c r="C121" i="2"/>
  <c r="D121" i="2"/>
  <c r="E121" i="2"/>
  <c r="G121" i="2"/>
  <c r="H121" i="2"/>
  <c r="I121" i="2"/>
  <c r="B122" i="2"/>
  <c r="C122" i="2"/>
  <c r="D122" i="2"/>
  <c r="E122" i="2"/>
  <c r="G122" i="2"/>
  <c r="H122" i="2"/>
  <c r="I122" i="2"/>
  <c r="B123" i="2"/>
  <c r="C123" i="2"/>
  <c r="D123" i="2"/>
  <c r="E123" i="2"/>
  <c r="G123" i="2"/>
  <c r="H123" i="2"/>
  <c r="I123" i="2"/>
  <c r="B124" i="2"/>
  <c r="C124" i="2"/>
  <c r="D124" i="2"/>
  <c r="E124" i="2"/>
  <c r="G124" i="2"/>
  <c r="H124" i="2"/>
  <c r="I124" i="2"/>
  <c r="B125" i="2"/>
  <c r="C125" i="2"/>
  <c r="D125" i="2"/>
  <c r="E125" i="2"/>
  <c r="G125" i="2"/>
  <c r="H125" i="2"/>
  <c r="I125" i="2"/>
  <c r="B126" i="2"/>
  <c r="C126" i="2"/>
  <c r="D126" i="2"/>
  <c r="E126" i="2"/>
  <c r="G126" i="2"/>
  <c r="H126" i="2"/>
  <c r="I126" i="2"/>
  <c r="B127" i="2"/>
  <c r="C127" i="2"/>
  <c r="D127" i="2"/>
  <c r="E127" i="2"/>
  <c r="G127" i="2"/>
  <c r="H127" i="2"/>
  <c r="I127" i="2"/>
  <c r="B128" i="2"/>
  <c r="C128" i="2"/>
  <c r="D128" i="2"/>
  <c r="E128" i="2"/>
  <c r="G128" i="2"/>
  <c r="H128" i="2"/>
  <c r="I128" i="2"/>
  <c r="B129" i="2"/>
  <c r="C129" i="2"/>
  <c r="D129" i="2"/>
  <c r="E129" i="2"/>
  <c r="G129" i="2"/>
  <c r="H129" i="2"/>
  <c r="I129" i="2"/>
  <c r="B130" i="2"/>
  <c r="C130" i="2"/>
  <c r="D130" i="2"/>
  <c r="E130" i="2"/>
  <c r="G130" i="2"/>
  <c r="H130" i="2"/>
  <c r="I130" i="2"/>
  <c r="B131" i="2"/>
  <c r="C131" i="2"/>
  <c r="D131" i="2"/>
  <c r="E131" i="2"/>
  <c r="G131" i="2"/>
  <c r="H131" i="2"/>
  <c r="I131" i="2"/>
  <c r="B132" i="2"/>
  <c r="C132" i="2"/>
  <c r="D132" i="2"/>
  <c r="E132" i="2"/>
  <c r="G132" i="2"/>
  <c r="H132" i="2"/>
  <c r="I132" i="2"/>
  <c r="B133" i="2"/>
  <c r="C133" i="2"/>
  <c r="D133" i="2"/>
  <c r="E133" i="2"/>
  <c r="G133" i="2"/>
  <c r="H133" i="2"/>
  <c r="I133" i="2"/>
  <c r="B134" i="2"/>
  <c r="C134" i="2"/>
  <c r="D134" i="2"/>
  <c r="E134" i="2"/>
  <c r="G134" i="2"/>
  <c r="H134" i="2"/>
  <c r="I134" i="2"/>
  <c r="B135" i="2"/>
  <c r="C135" i="2"/>
  <c r="D135" i="2"/>
  <c r="E135" i="2"/>
  <c r="G135" i="2"/>
  <c r="H135" i="2"/>
  <c r="I135" i="2"/>
  <c r="B136" i="2"/>
  <c r="C136" i="2"/>
  <c r="D136" i="2"/>
  <c r="E136" i="2"/>
  <c r="G136" i="2"/>
  <c r="H136" i="2"/>
  <c r="I136" i="2"/>
  <c r="B137" i="2"/>
  <c r="C137" i="2"/>
  <c r="D137" i="2"/>
  <c r="E137" i="2"/>
  <c r="G137" i="2"/>
  <c r="H137" i="2"/>
  <c r="I137" i="2"/>
  <c r="B138" i="2"/>
  <c r="C138" i="2"/>
  <c r="D138" i="2"/>
  <c r="E138" i="2"/>
  <c r="G138" i="2"/>
  <c r="H138" i="2"/>
  <c r="I138" i="2"/>
  <c r="B139" i="2"/>
  <c r="C139" i="2"/>
  <c r="D139" i="2"/>
  <c r="E139" i="2"/>
  <c r="G139" i="2"/>
  <c r="H139" i="2"/>
  <c r="I139" i="2"/>
  <c r="B140" i="2"/>
  <c r="C140" i="2"/>
  <c r="D140" i="2"/>
  <c r="E140" i="2"/>
  <c r="G140" i="2"/>
  <c r="H140" i="2"/>
  <c r="I140" i="2"/>
  <c r="B141" i="2"/>
  <c r="C141" i="2"/>
  <c r="D141" i="2"/>
  <c r="E141" i="2"/>
  <c r="G141" i="2"/>
  <c r="H141" i="2"/>
  <c r="I141" i="2"/>
  <c r="B142" i="2"/>
  <c r="C142" i="2"/>
  <c r="D142" i="2"/>
  <c r="E142" i="2"/>
  <c r="G142" i="2"/>
  <c r="H142" i="2"/>
  <c r="I142" i="2"/>
  <c r="B143" i="2"/>
  <c r="C143" i="2"/>
  <c r="D143" i="2"/>
  <c r="E143" i="2"/>
  <c r="G143" i="2"/>
  <c r="H143" i="2"/>
  <c r="I143" i="2"/>
  <c r="B144" i="2"/>
  <c r="C144" i="2"/>
  <c r="D144" i="2"/>
  <c r="E144" i="2"/>
  <c r="G144" i="2"/>
  <c r="H144" i="2"/>
  <c r="I144" i="2"/>
  <c r="B145" i="2"/>
  <c r="C145" i="2"/>
  <c r="D145" i="2"/>
  <c r="E145" i="2"/>
  <c r="G145" i="2"/>
  <c r="H145" i="2"/>
  <c r="I145" i="2"/>
  <c r="B146" i="2"/>
  <c r="C146" i="2"/>
  <c r="D146" i="2"/>
  <c r="E146" i="2"/>
  <c r="G146" i="2"/>
  <c r="H146" i="2"/>
  <c r="I146" i="2"/>
  <c r="B147" i="2"/>
  <c r="C147" i="2"/>
  <c r="D147" i="2"/>
  <c r="E147" i="2"/>
  <c r="G147" i="2"/>
  <c r="H147" i="2"/>
  <c r="I147" i="2"/>
  <c r="B148" i="2"/>
  <c r="C148" i="2"/>
  <c r="D148" i="2"/>
  <c r="E148" i="2"/>
  <c r="G148" i="2"/>
  <c r="H148" i="2"/>
  <c r="I148" i="2"/>
  <c r="B149" i="2"/>
  <c r="C149" i="2"/>
  <c r="D149" i="2"/>
  <c r="E149" i="2"/>
  <c r="G149" i="2"/>
  <c r="H149" i="2"/>
  <c r="I149" i="2"/>
  <c r="B150" i="2"/>
  <c r="C150" i="2"/>
  <c r="D150" i="2"/>
  <c r="E150" i="2"/>
  <c r="G150" i="2"/>
  <c r="H150" i="2"/>
  <c r="I150" i="2"/>
  <c r="B151" i="2"/>
  <c r="C151" i="2"/>
  <c r="D151" i="2"/>
  <c r="E151" i="2"/>
  <c r="G151" i="2"/>
  <c r="H151" i="2"/>
  <c r="I151" i="2"/>
  <c r="B152" i="2"/>
  <c r="C152" i="2"/>
  <c r="D152" i="2"/>
  <c r="E152" i="2"/>
  <c r="G152" i="2"/>
  <c r="H152" i="2"/>
  <c r="I152" i="2"/>
  <c r="B153" i="2"/>
  <c r="C153" i="2"/>
  <c r="D153" i="2"/>
  <c r="E153" i="2"/>
  <c r="G153" i="2"/>
  <c r="H153" i="2"/>
  <c r="I153" i="2"/>
  <c r="B154" i="2"/>
  <c r="C154" i="2"/>
  <c r="D154" i="2"/>
  <c r="E154" i="2"/>
  <c r="G154" i="2"/>
  <c r="H154" i="2"/>
  <c r="I154" i="2"/>
  <c r="B155" i="2"/>
  <c r="C155" i="2"/>
  <c r="D155" i="2"/>
  <c r="E155" i="2"/>
  <c r="G155" i="2"/>
  <c r="H155" i="2"/>
  <c r="I155" i="2"/>
  <c r="B156" i="2"/>
  <c r="C156" i="2"/>
  <c r="D156" i="2"/>
  <c r="E156" i="2"/>
  <c r="G156" i="2"/>
  <c r="H156" i="2"/>
  <c r="I156" i="2"/>
  <c r="B157" i="2"/>
  <c r="C157" i="2"/>
  <c r="D157" i="2"/>
  <c r="E157" i="2"/>
  <c r="G157" i="2"/>
  <c r="H157" i="2"/>
  <c r="I157" i="2"/>
  <c r="B158" i="2"/>
  <c r="C158" i="2"/>
  <c r="D158" i="2"/>
  <c r="E158" i="2"/>
  <c r="G158" i="2"/>
  <c r="H158" i="2"/>
  <c r="I158" i="2"/>
  <c r="B159" i="2"/>
  <c r="C159" i="2"/>
  <c r="D159" i="2"/>
  <c r="E159" i="2"/>
  <c r="G159" i="2"/>
  <c r="H159" i="2"/>
  <c r="I159" i="2"/>
  <c r="B160" i="2"/>
  <c r="C160" i="2"/>
  <c r="D160" i="2"/>
  <c r="E160" i="2"/>
  <c r="G160" i="2"/>
  <c r="H160" i="2"/>
  <c r="I160" i="2"/>
  <c r="B161" i="2"/>
  <c r="C161" i="2"/>
  <c r="D161" i="2"/>
  <c r="E161" i="2"/>
  <c r="G161" i="2"/>
  <c r="H161" i="2"/>
  <c r="I161" i="2"/>
  <c r="B162" i="2"/>
  <c r="C162" i="2"/>
  <c r="D162" i="2"/>
  <c r="E162" i="2"/>
  <c r="G162" i="2"/>
  <c r="H162" i="2"/>
  <c r="I162" i="2"/>
  <c r="B163" i="2"/>
  <c r="C163" i="2"/>
  <c r="D163" i="2"/>
  <c r="E163" i="2"/>
  <c r="G163" i="2"/>
  <c r="H163" i="2"/>
  <c r="I163" i="2"/>
  <c r="B164" i="2"/>
  <c r="C164" i="2"/>
  <c r="D164" i="2"/>
  <c r="E164" i="2"/>
  <c r="G164" i="2"/>
  <c r="H164" i="2"/>
  <c r="I164" i="2"/>
  <c r="B165" i="2"/>
  <c r="C165" i="2"/>
  <c r="D165" i="2"/>
  <c r="E165" i="2"/>
  <c r="G165" i="2"/>
  <c r="H165" i="2"/>
  <c r="I165" i="2"/>
  <c r="B166" i="2"/>
  <c r="C166" i="2"/>
  <c r="D166" i="2"/>
  <c r="E166" i="2"/>
  <c r="G166" i="2"/>
  <c r="H166" i="2"/>
  <c r="I166" i="2"/>
  <c r="B167" i="2"/>
  <c r="C167" i="2"/>
  <c r="D167" i="2"/>
  <c r="E167" i="2"/>
  <c r="G167" i="2"/>
  <c r="H167" i="2"/>
  <c r="I167" i="2"/>
  <c r="B168" i="2"/>
  <c r="C168" i="2"/>
  <c r="D168" i="2"/>
  <c r="E168" i="2"/>
  <c r="G168" i="2"/>
  <c r="H168" i="2"/>
  <c r="I168" i="2"/>
  <c r="B169" i="2"/>
  <c r="C169" i="2"/>
  <c r="D169" i="2"/>
  <c r="E169" i="2"/>
  <c r="G169" i="2"/>
  <c r="H169" i="2"/>
  <c r="I169" i="2"/>
  <c r="B170" i="2"/>
  <c r="C170" i="2"/>
  <c r="D170" i="2"/>
  <c r="E170" i="2"/>
  <c r="G170" i="2"/>
  <c r="H170" i="2"/>
  <c r="I170" i="2"/>
  <c r="B171" i="2"/>
  <c r="C171" i="2"/>
  <c r="D171" i="2"/>
  <c r="E171" i="2"/>
  <c r="G171" i="2"/>
  <c r="H171" i="2"/>
  <c r="I171" i="2"/>
  <c r="B172" i="2"/>
  <c r="C172" i="2"/>
  <c r="D172" i="2"/>
  <c r="E172" i="2"/>
  <c r="G172" i="2"/>
  <c r="H172" i="2"/>
  <c r="I172" i="2"/>
  <c r="B173" i="2"/>
  <c r="C173" i="2"/>
  <c r="D173" i="2"/>
  <c r="E173" i="2"/>
  <c r="G173" i="2"/>
  <c r="H173" i="2"/>
  <c r="I173" i="2"/>
  <c r="B174" i="2"/>
  <c r="C174" i="2"/>
  <c r="D174" i="2"/>
  <c r="E174" i="2"/>
  <c r="G174" i="2"/>
  <c r="H174" i="2"/>
  <c r="I174" i="2"/>
  <c r="B175" i="2"/>
  <c r="C175" i="2"/>
  <c r="D175" i="2"/>
  <c r="E175" i="2"/>
  <c r="G175" i="2"/>
  <c r="H175" i="2"/>
  <c r="I175" i="2"/>
  <c r="B176" i="2"/>
  <c r="C176" i="2"/>
  <c r="D176" i="2"/>
  <c r="E176" i="2"/>
  <c r="G176" i="2"/>
  <c r="H176" i="2"/>
  <c r="I176" i="2"/>
  <c r="B177" i="2"/>
  <c r="C177" i="2"/>
  <c r="D177" i="2"/>
  <c r="E177" i="2"/>
  <c r="G177" i="2"/>
  <c r="H177" i="2"/>
  <c r="I177" i="2"/>
  <c r="B178" i="2"/>
  <c r="C178" i="2"/>
  <c r="D178" i="2"/>
  <c r="E178" i="2"/>
  <c r="G178" i="2"/>
  <c r="H178" i="2"/>
  <c r="I178" i="2"/>
  <c r="B179" i="2"/>
  <c r="C179" i="2"/>
  <c r="D179" i="2"/>
  <c r="E179" i="2"/>
  <c r="G179" i="2"/>
  <c r="H179" i="2"/>
  <c r="I179" i="2"/>
  <c r="B180" i="2"/>
  <c r="C180" i="2"/>
  <c r="D180" i="2"/>
  <c r="E180" i="2"/>
  <c r="G180" i="2"/>
  <c r="H180" i="2"/>
  <c r="I180" i="2"/>
  <c r="B181" i="2"/>
  <c r="C181" i="2"/>
  <c r="D181" i="2"/>
  <c r="E181" i="2"/>
  <c r="G181" i="2"/>
  <c r="H181" i="2"/>
  <c r="I181" i="2"/>
  <c r="E23" i="14" l="1"/>
  <c r="E22" i="14"/>
  <c r="E21" i="14"/>
  <c r="E20" i="14"/>
  <c r="E19" i="14"/>
  <c r="E18" i="14"/>
  <c r="E17" i="14"/>
  <c r="E16" i="14"/>
  <c r="E15" i="14"/>
  <c r="E14" i="14"/>
  <c r="E12" i="14"/>
  <c r="E11" i="14"/>
  <c r="E10" i="14"/>
  <c r="E9" i="14"/>
  <c r="E8" i="14"/>
  <c r="E7" i="14"/>
  <c r="E6" i="14"/>
  <c r="E5" i="14"/>
  <c r="E4" i="14"/>
  <c r="E3" i="14"/>
  <c r="S23" i="14"/>
  <c r="S22" i="14"/>
  <c r="S21" i="14"/>
  <c r="S20" i="14"/>
  <c r="S19" i="14"/>
  <c r="S18" i="14"/>
  <c r="S17" i="14"/>
  <c r="S16" i="14"/>
  <c r="S15" i="14"/>
  <c r="S14" i="14"/>
  <c r="S12" i="14"/>
  <c r="S11" i="14"/>
  <c r="S10" i="14"/>
  <c r="S9" i="14"/>
  <c r="S8" i="14"/>
  <c r="S7" i="14"/>
  <c r="S6" i="14"/>
  <c r="S5" i="14"/>
  <c r="S4" i="14"/>
  <c r="S3" i="14"/>
  <c r="Q24" i="14"/>
  <c r="C23" i="14"/>
  <c r="B23" i="14"/>
  <c r="A23" i="14"/>
  <c r="C22" i="14"/>
  <c r="B22" i="14"/>
  <c r="A22" i="14"/>
  <c r="C21" i="14"/>
  <c r="B21" i="14"/>
  <c r="A21" i="14"/>
  <c r="C20" i="14"/>
  <c r="B20" i="14"/>
  <c r="A20" i="14"/>
  <c r="C19" i="14"/>
  <c r="B19" i="14"/>
  <c r="A19" i="14"/>
  <c r="C18" i="14"/>
  <c r="B18" i="14"/>
  <c r="A18" i="14"/>
  <c r="C17" i="14"/>
  <c r="B17" i="14"/>
  <c r="A17" i="14"/>
  <c r="C16" i="14"/>
  <c r="B16" i="14"/>
  <c r="A16" i="14"/>
  <c r="C15" i="14"/>
  <c r="B15" i="14"/>
  <c r="A15" i="14"/>
  <c r="C14" i="14"/>
  <c r="B14" i="14"/>
  <c r="A14" i="14"/>
  <c r="C12" i="14"/>
  <c r="B12" i="14"/>
  <c r="A12" i="14"/>
  <c r="C11" i="14"/>
  <c r="B11" i="14"/>
  <c r="A11" i="14"/>
  <c r="C10" i="14"/>
  <c r="B10" i="14"/>
  <c r="A10" i="14"/>
  <c r="C9" i="14"/>
  <c r="B9" i="14"/>
  <c r="A9" i="14"/>
  <c r="C8" i="14"/>
  <c r="B8" i="14"/>
  <c r="A8" i="14"/>
  <c r="C7" i="14"/>
  <c r="B7" i="14"/>
  <c r="A7" i="14"/>
  <c r="C6" i="14"/>
  <c r="B6" i="14"/>
  <c r="A6" i="14"/>
  <c r="C5" i="14"/>
  <c r="B5" i="14"/>
  <c r="A5" i="14"/>
  <c r="C4" i="14"/>
  <c r="B4" i="14"/>
  <c r="A4" i="14"/>
  <c r="A3" i="14"/>
  <c r="C3" i="14"/>
  <c r="B3" i="14"/>
  <c r="F24" i="14"/>
  <c r="S24" i="14" s="1"/>
  <c r="G24" i="14"/>
  <c r="H24" i="14"/>
  <c r="I24" i="14"/>
  <c r="J24" i="14"/>
  <c r="K24" i="14"/>
  <c r="L24" i="14"/>
  <c r="M24" i="14"/>
  <c r="N24" i="14"/>
  <c r="O24" i="14"/>
  <c r="P24" i="14"/>
  <c r="R24" i="14"/>
  <c r="A24" i="14" l="1"/>
  <c r="C24" i="14"/>
  <c r="B24" i="14"/>
  <c r="B41" i="2" l="1"/>
  <c r="C41" i="2"/>
  <c r="B35" i="2"/>
  <c r="C35" i="2"/>
  <c r="B36" i="2"/>
  <c r="C36" i="2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2" i="4"/>
  <c r="B3" i="2" l="1"/>
  <c r="B3" i="4" s="1"/>
  <c r="C3" i="2"/>
  <c r="C3" i="4" s="1"/>
  <c r="D3" i="2"/>
  <c r="D3" i="4" s="1"/>
  <c r="E3" i="2"/>
  <c r="E3" i="4" s="1"/>
  <c r="H3" i="2"/>
  <c r="H3" i="4" s="1"/>
  <c r="B4" i="2"/>
  <c r="B4" i="4" s="1"/>
  <c r="C4" i="2"/>
  <c r="C4" i="4" s="1"/>
  <c r="D4" i="2"/>
  <c r="D4" i="4" s="1"/>
  <c r="E4" i="2"/>
  <c r="E4" i="4" s="1"/>
  <c r="H4" i="2"/>
  <c r="H4" i="4" s="1"/>
  <c r="B5" i="2"/>
  <c r="B5" i="4" s="1"/>
  <c r="C5" i="2"/>
  <c r="C5" i="4" s="1"/>
  <c r="D5" i="2"/>
  <c r="D5" i="4" s="1"/>
  <c r="E5" i="2"/>
  <c r="E5" i="4" s="1"/>
  <c r="H5" i="2"/>
  <c r="H5" i="4" s="1"/>
  <c r="B6" i="2"/>
  <c r="B6" i="4" s="1"/>
  <c r="C6" i="2"/>
  <c r="C6" i="4" s="1"/>
  <c r="D6" i="2"/>
  <c r="D6" i="4" s="1"/>
  <c r="E6" i="2"/>
  <c r="E6" i="4" s="1"/>
  <c r="H6" i="2"/>
  <c r="H6" i="4" s="1"/>
  <c r="B7" i="2"/>
  <c r="B7" i="4" s="1"/>
  <c r="C7" i="2"/>
  <c r="C7" i="4" s="1"/>
  <c r="D7" i="2"/>
  <c r="D7" i="4" s="1"/>
  <c r="E7" i="2"/>
  <c r="E7" i="4" s="1"/>
  <c r="H7" i="2"/>
  <c r="H7" i="4" s="1"/>
  <c r="B8" i="2"/>
  <c r="B8" i="4" s="1"/>
  <c r="C8" i="2"/>
  <c r="C8" i="4" s="1"/>
  <c r="D8" i="2"/>
  <c r="D8" i="4" s="1"/>
  <c r="E8" i="2"/>
  <c r="E8" i="4" s="1"/>
  <c r="H8" i="2"/>
  <c r="H8" i="4" s="1"/>
  <c r="B9" i="2"/>
  <c r="B9" i="4" s="1"/>
  <c r="C9" i="2"/>
  <c r="C9" i="4" s="1"/>
  <c r="D9" i="2"/>
  <c r="D9" i="4" s="1"/>
  <c r="E9" i="2"/>
  <c r="E9" i="4" s="1"/>
  <c r="H9" i="2"/>
  <c r="H9" i="4" s="1"/>
  <c r="B10" i="2"/>
  <c r="B10" i="4" s="1"/>
  <c r="C10" i="2"/>
  <c r="C10" i="4" s="1"/>
  <c r="D10" i="2"/>
  <c r="D10" i="4" s="1"/>
  <c r="E10" i="2"/>
  <c r="E10" i="4" s="1"/>
  <c r="H10" i="2"/>
  <c r="H10" i="4" s="1"/>
  <c r="B11" i="2"/>
  <c r="B11" i="4" s="1"/>
  <c r="C11" i="2"/>
  <c r="C11" i="4" s="1"/>
  <c r="D11" i="2"/>
  <c r="D11" i="4" s="1"/>
  <c r="E11" i="2"/>
  <c r="E11" i="4" s="1"/>
  <c r="H11" i="2"/>
  <c r="H11" i="4" s="1"/>
  <c r="B12" i="2"/>
  <c r="B12" i="4" s="1"/>
  <c r="C12" i="2"/>
  <c r="C12" i="4" s="1"/>
  <c r="D12" i="2"/>
  <c r="D12" i="4" s="1"/>
  <c r="E12" i="2"/>
  <c r="E12" i="4" s="1"/>
  <c r="H12" i="2"/>
  <c r="H12" i="4" s="1"/>
  <c r="B13" i="2"/>
  <c r="B13" i="4" s="1"/>
  <c r="C13" i="2"/>
  <c r="C13" i="4" s="1"/>
  <c r="D13" i="2"/>
  <c r="D13" i="4" s="1"/>
  <c r="E13" i="2"/>
  <c r="E13" i="4" s="1"/>
  <c r="H13" i="2"/>
  <c r="H13" i="4" s="1"/>
  <c r="B14" i="2"/>
  <c r="B14" i="4" s="1"/>
  <c r="C14" i="2"/>
  <c r="C14" i="4" s="1"/>
  <c r="D14" i="2"/>
  <c r="D14" i="4" s="1"/>
  <c r="E14" i="2"/>
  <c r="E14" i="4" s="1"/>
  <c r="H14" i="2"/>
  <c r="H14" i="4" s="1"/>
  <c r="B15" i="2"/>
  <c r="B15" i="4" s="1"/>
  <c r="C15" i="2"/>
  <c r="C15" i="4" s="1"/>
  <c r="D15" i="2"/>
  <c r="D15" i="4" s="1"/>
  <c r="E15" i="2"/>
  <c r="E15" i="4" s="1"/>
  <c r="H15" i="2"/>
  <c r="H15" i="4" s="1"/>
  <c r="B16" i="2"/>
  <c r="B16" i="4" s="1"/>
  <c r="C16" i="2"/>
  <c r="C16" i="4" s="1"/>
  <c r="D16" i="2"/>
  <c r="D16" i="4" s="1"/>
  <c r="E16" i="2"/>
  <c r="E16" i="4" s="1"/>
  <c r="H16" i="2"/>
  <c r="H16" i="4" s="1"/>
  <c r="B17" i="2"/>
  <c r="B17" i="4" s="1"/>
  <c r="C17" i="2"/>
  <c r="C17" i="4" s="1"/>
  <c r="D17" i="2"/>
  <c r="D17" i="4" s="1"/>
  <c r="E17" i="2"/>
  <c r="E17" i="4" s="1"/>
  <c r="H17" i="2"/>
  <c r="H17" i="4" s="1"/>
  <c r="B18" i="2"/>
  <c r="B18" i="4" s="1"/>
  <c r="C18" i="2"/>
  <c r="C18" i="4" s="1"/>
  <c r="D18" i="2"/>
  <c r="D18" i="4" s="1"/>
  <c r="E18" i="2"/>
  <c r="E18" i="4" s="1"/>
  <c r="H18" i="2"/>
  <c r="H18" i="4" s="1"/>
  <c r="B19" i="2"/>
  <c r="B19" i="4" s="1"/>
  <c r="C19" i="2"/>
  <c r="C19" i="4" s="1"/>
  <c r="D19" i="2"/>
  <c r="D19" i="4" s="1"/>
  <c r="E19" i="2"/>
  <c r="E19" i="4" s="1"/>
  <c r="H19" i="2"/>
  <c r="H19" i="4" s="1"/>
  <c r="B20" i="2"/>
  <c r="B20" i="4" s="1"/>
  <c r="C20" i="2"/>
  <c r="C20" i="4" s="1"/>
  <c r="D20" i="2"/>
  <c r="D20" i="4" s="1"/>
  <c r="E20" i="2"/>
  <c r="E20" i="4" s="1"/>
  <c r="H20" i="2"/>
  <c r="H20" i="4" s="1"/>
  <c r="B21" i="2"/>
  <c r="B21" i="4" s="1"/>
  <c r="C21" i="2"/>
  <c r="C21" i="4" s="1"/>
  <c r="D21" i="2"/>
  <c r="D21" i="4" s="1"/>
  <c r="E21" i="2"/>
  <c r="E21" i="4" s="1"/>
  <c r="H21" i="2"/>
  <c r="H21" i="4" s="1"/>
  <c r="B22" i="2"/>
  <c r="B22" i="4" s="1"/>
  <c r="C22" i="2"/>
  <c r="C22" i="4" s="1"/>
  <c r="D22" i="2"/>
  <c r="D22" i="4" s="1"/>
  <c r="E22" i="2"/>
  <c r="E22" i="4" s="1"/>
  <c r="H22" i="2"/>
  <c r="H22" i="4" s="1"/>
  <c r="B23" i="2"/>
  <c r="B23" i="4" s="1"/>
  <c r="C23" i="2"/>
  <c r="C23" i="4" s="1"/>
  <c r="D23" i="2"/>
  <c r="D23" i="4" s="1"/>
  <c r="E23" i="2"/>
  <c r="E23" i="4" s="1"/>
  <c r="H23" i="2"/>
  <c r="H23" i="4" s="1"/>
  <c r="B24" i="2"/>
  <c r="B24" i="4" s="1"/>
  <c r="C24" i="2"/>
  <c r="C24" i="4" s="1"/>
  <c r="D24" i="2"/>
  <c r="D24" i="4" s="1"/>
  <c r="E24" i="2"/>
  <c r="E24" i="4" s="1"/>
  <c r="H24" i="2"/>
  <c r="H24" i="4" s="1"/>
  <c r="B25" i="2"/>
  <c r="B25" i="4" s="1"/>
  <c r="C25" i="2"/>
  <c r="C25" i="4" s="1"/>
  <c r="D25" i="2"/>
  <c r="D25" i="4" s="1"/>
  <c r="E25" i="2"/>
  <c r="E25" i="4" s="1"/>
  <c r="H25" i="2"/>
  <c r="H25" i="4" s="1"/>
  <c r="B26" i="2"/>
  <c r="B26" i="4" s="1"/>
  <c r="C26" i="2"/>
  <c r="C26" i="4" s="1"/>
  <c r="D26" i="2"/>
  <c r="D26" i="4" s="1"/>
  <c r="E26" i="2"/>
  <c r="E26" i="4" s="1"/>
  <c r="H26" i="2"/>
  <c r="H26" i="4" s="1"/>
  <c r="B27" i="2"/>
  <c r="B27" i="4" s="1"/>
  <c r="C27" i="2"/>
  <c r="C27" i="4" s="1"/>
  <c r="D27" i="2"/>
  <c r="D27" i="4" s="1"/>
  <c r="E27" i="2"/>
  <c r="E27" i="4" s="1"/>
  <c r="H27" i="2"/>
  <c r="H27" i="4" s="1"/>
  <c r="B28" i="2"/>
  <c r="B28" i="4" s="1"/>
  <c r="C28" i="2"/>
  <c r="C28" i="4" s="1"/>
  <c r="D28" i="2"/>
  <c r="D28" i="4" s="1"/>
  <c r="E28" i="2"/>
  <c r="E28" i="4" s="1"/>
  <c r="H28" i="2"/>
  <c r="H28" i="4" s="1"/>
  <c r="B29" i="2"/>
  <c r="B29" i="4" s="1"/>
  <c r="C29" i="2"/>
  <c r="C29" i="4" s="1"/>
  <c r="D29" i="2"/>
  <c r="D29" i="4" s="1"/>
  <c r="E29" i="2"/>
  <c r="E29" i="4" s="1"/>
  <c r="H29" i="2"/>
  <c r="H29" i="4" s="1"/>
  <c r="B30" i="2"/>
  <c r="B30" i="4" s="1"/>
  <c r="C30" i="2"/>
  <c r="C30" i="4" s="1"/>
  <c r="D30" i="2"/>
  <c r="D30" i="4" s="1"/>
  <c r="E30" i="2"/>
  <c r="E30" i="4" s="1"/>
  <c r="H30" i="2"/>
  <c r="H30" i="4" s="1"/>
  <c r="B31" i="2"/>
  <c r="B31" i="4" s="1"/>
  <c r="C31" i="2"/>
  <c r="C31" i="4" s="1"/>
  <c r="D31" i="2"/>
  <c r="D31" i="4" s="1"/>
  <c r="E31" i="2"/>
  <c r="E31" i="4" s="1"/>
  <c r="H31" i="2"/>
  <c r="H31" i="4" s="1"/>
  <c r="B32" i="2"/>
  <c r="B32" i="4" s="1"/>
  <c r="C32" i="2"/>
  <c r="C32" i="4" s="1"/>
  <c r="D32" i="2"/>
  <c r="D32" i="4" s="1"/>
  <c r="E32" i="2"/>
  <c r="E32" i="4" s="1"/>
  <c r="H32" i="2"/>
  <c r="H32" i="4" s="1"/>
  <c r="B33" i="2"/>
  <c r="B33" i="4" s="1"/>
  <c r="C33" i="2"/>
  <c r="C33" i="4" s="1"/>
  <c r="D33" i="2"/>
  <c r="D33" i="4" s="1"/>
  <c r="E33" i="2"/>
  <c r="E33" i="4" s="1"/>
  <c r="H33" i="2"/>
  <c r="H33" i="4" s="1"/>
  <c r="B34" i="2"/>
  <c r="B34" i="4" s="1"/>
  <c r="C34" i="2"/>
  <c r="C34" i="4" s="1"/>
  <c r="D34" i="2"/>
  <c r="D34" i="4" s="1"/>
  <c r="E34" i="2"/>
  <c r="E34" i="4" s="1"/>
  <c r="H34" i="2"/>
  <c r="H34" i="4" s="1"/>
  <c r="B35" i="4"/>
  <c r="C35" i="4"/>
  <c r="D35" i="2"/>
  <c r="D35" i="4" s="1"/>
  <c r="E35" i="2"/>
  <c r="E35" i="4" s="1"/>
  <c r="H35" i="2"/>
  <c r="H35" i="4" s="1"/>
  <c r="B36" i="4"/>
  <c r="C36" i="4"/>
  <c r="D36" i="2"/>
  <c r="D36" i="4" s="1"/>
  <c r="E36" i="2"/>
  <c r="E36" i="4" s="1"/>
  <c r="H36" i="2"/>
  <c r="H36" i="4" s="1"/>
  <c r="B37" i="2"/>
  <c r="B37" i="4" s="1"/>
  <c r="C37" i="2"/>
  <c r="C37" i="4" s="1"/>
  <c r="D37" i="2"/>
  <c r="D37" i="4" s="1"/>
  <c r="E37" i="2"/>
  <c r="E37" i="4" s="1"/>
  <c r="H37" i="2"/>
  <c r="H37" i="4" s="1"/>
  <c r="B38" i="2"/>
  <c r="B38" i="4" s="1"/>
  <c r="C38" i="2"/>
  <c r="C38" i="4" s="1"/>
  <c r="D38" i="2"/>
  <c r="D38" i="4" s="1"/>
  <c r="E38" i="2"/>
  <c r="E38" i="4" s="1"/>
  <c r="H38" i="2"/>
  <c r="H38" i="4" s="1"/>
  <c r="B39" i="2"/>
  <c r="B39" i="4" s="1"/>
  <c r="C39" i="2"/>
  <c r="C39" i="4" s="1"/>
  <c r="D39" i="2"/>
  <c r="D39" i="4" s="1"/>
  <c r="E39" i="2"/>
  <c r="E39" i="4" s="1"/>
  <c r="H39" i="2"/>
  <c r="H39" i="4" s="1"/>
  <c r="B40" i="2"/>
  <c r="B40" i="4" s="1"/>
  <c r="C40" i="2"/>
  <c r="C40" i="4" s="1"/>
  <c r="D40" i="2"/>
  <c r="D40" i="4" s="1"/>
  <c r="E40" i="2"/>
  <c r="E40" i="4" s="1"/>
  <c r="H40" i="2"/>
  <c r="H40" i="4" s="1"/>
  <c r="B41" i="4"/>
  <c r="C41" i="4"/>
  <c r="D41" i="2"/>
  <c r="D41" i="4" s="1"/>
  <c r="E41" i="2"/>
  <c r="E41" i="4" s="1"/>
  <c r="H41" i="2"/>
  <c r="H41" i="4" s="1"/>
  <c r="B42" i="2"/>
  <c r="B42" i="4" s="1"/>
  <c r="C42" i="2"/>
  <c r="C42" i="4" s="1"/>
  <c r="D42" i="2"/>
  <c r="D42" i="4" s="1"/>
  <c r="E42" i="2"/>
  <c r="E42" i="4" s="1"/>
  <c r="H42" i="2"/>
  <c r="H42" i="4" s="1"/>
  <c r="B43" i="2"/>
  <c r="B43" i="4" s="1"/>
  <c r="C43" i="2"/>
  <c r="C43" i="4" s="1"/>
  <c r="D43" i="2"/>
  <c r="D43" i="4" s="1"/>
  <c r="E43" i="2"/>
  <c r="E43" i="4" s="1"/>
  <c r="H43" i="2"/>
  <c r="H43" i="4" s="1"/>
  <c r="B44" i="2"/>
  <c r="B44" i="4" s="1"/>
  <c r="C44" i="2"/>
  <c r="C44" i="4" s="1"/>
  <c r="D44" i="2"/>
  <c r="D44" i="4" s="1"/>
  <c r="E44" i="2"/>
  <c r="E44" i="4" s="1"/>
  <c r="H44" i="2"/>
  <c r="H44" i="4" s="1"/>
  <c r="B45" i="2"/>
  <c r="B45" i="4" s="1"/>
  <c r="C45" i="2"/>
  <c r="C45" i="4" s="1"/>
  <c r="D45" i="2"/>
  <c r="D45" i="4" s="1"/>
  <c r="E45" i="2"/>
  <c r="E45" i="4" s="1"/>
  <c r="H45" i="2"/>
  <c r="H45" i="4" s="1"/>
  <c r="B46" i="2"/>
  <c r="B46" i="4" s="1"/>
  <c r="C46" i="2"/>
  <c r="C46" i="4" s="1"/>
  <c r="D46" i="2"/>
  <c r="D46" i="4" s="1"/>
  <c r="E46" i="2"/>
  <c r="E46" i="4" s="1"/>
  <c r="H46" i="2"/>
  <c r="H46" i="4" s="1"/>
  <c r="B47" i="2"/>
  <c r="B47" i="4" s="1"/>
  <c r="C47" i="2"/>
  <c r="C47" i="4" s="1"/>
  <c r="D47" i="2"/>
  <c r="D47" i="4" s="1"/>
  <c r="E47" i="2"/>
  <c r="E47" i="4" s="1"/>
  <c r="H47" i="2"/>
  <c r="H47" i="4" s="1"/>
  <c r="B48" i="2"/>
  <c r="B48" i="4" s="1"/>
  <c r="C48" i="2"/>
  <c r="C48" i="4" s="1"/>
  <c r="D48" i="2"/>
  <c r="D48" i="4" s="1"/>
  <c r="E48" i="2"/>
  <c r="E48" i="4" s="1"/>
  <c r="H48" i="2"/>
  <c r="H48" i="4" s="1"/>
  <c r="B49" i="2"/>
  <c r="B49" i="4" s="1"/>
  <c r="C49" i="2"/>
  <c r="C49" i="4" s="1"/>
  <c r="D49" i="2"/>
  <c r="D49" i="4" s="1"/>
  <c r="E49" i="2"/>
  <c r="E49" i="4" s="1"/>
  <c r="H49" i="2"/>
  <c r="H49" i="4" s="1"/>
  <c r="B50" i="2"/>
  <c r="B50" i="4" s="1"/>
  <c r="C50" i="2"/>
  <c r="C50" i="4" s="1"/>
  <c r="D50" i="2"/>
  <c r="D50" i="4" s="1"/>
  <c r="E50" i="2"/>
  <c r="E50" i="4" s="1"/>
  <c r="H50" i="2"/>
  <c r="H50" i="4" s="1"/>
  <c r="B51" i="2"/>
  <c r="B51" i="4" s="1"/>
  <c r="C51" i="2"/>
  <c r="C51" i="4" s="1"/>
  <c r="D51" i="2"/>
  <c r="D51" i="4" s="1"/>
  <c r="E51" i="2"/>
  <c r="E51" i="4" s="1"/>
  <c r="H51" i="2"/>
  <c r="H51" i="4" s="1"/>
  <c r="B52" i="2"/>
  <c r="B52" i="4" s="1"/>
  <c r="C52" i="2"/>
  <c r="C52" i="4" s="1"/>
  <c r="D52" i="2"/>
  <c r="D52" i="4" s="1"/>
  <c r="E52" i="2"/>
  <c r="E52" i="4" s="1"/>
  <c r="H52" i="2"/>
  <c r="H52" i="4" s="1"/>
  <c r="B53" i="2"/>
  <c r="B53" i="4" s="1"/>
  <c r="C53" i="2"/>
  <c r="C53" i="4" s="1"/>
  <c r="D53" i="2"/>
  <c r="D53" i="4" s="1"/>
  <c r="E53" i="2"/>
  <c r="E53" i="4" s="1"/>
  <c r="H53" i="2"/>
  <c r="H53" i="4" s="1"/>
  <c r="B54" i="2"/>
  <c r="B54" i="4" s="1"/>
  <c r="C54" i="2"/>
  <c r="C54" i="4" s="1"/>
  <c r="D54" i="2"/>
  <c r="D54" i="4" s="1"/>
  <c r="E54" i="2"/>
  <c r="E54" i="4" s="1"/>
  <c r="H54" i="2"/>
  <c r="H54" i="4" s="1"/>
  <c r="B55" i="2"/>
  <c r="B55" i="4" s="1"/>
  <c r="C55" i="2"/>
  <c r="C55" i="4" s="1"/>
  <c r="D55" i="2"/>
  <c r="D55" i="4" s="1"/>
  <c r="E55" i="2"/>
  <c r="E55" i="4" s="1"/>
  <c r="H55" i="2"/>
  <c r="H55" i="4" s="1"/>
  <c r="B56" i="2"/>
  <c r="B56" i="4" s="1"/>
  <c r="C56" i="2"/>
  <c r="C56" i="4" s="1"/>
  <c r="D56" i="2"/>
  <c r="D56" i="4" s="1"/>
  <c r="E56" i="2"/>
  <c r="E56" i="4" s="1"/>
  <c r="H56" i="2"/>
  <c r="H56" i="4" s="1"/>
  <c r="B57" i="2"/>
  <c r="B57" i="4" s="1"/>
  <c r="C57" i="2"/>
  <c r="C57" i="4" s="1"/>
  <c r="D57" i="2"/>
  <c r="D57" i="4" s="1"/>
  <c r="E57" i="2"/>
  <c r="E57" i="4" s="1"/>
  <c r="H57" i="2"/>
  <c r="H57" i="4" s="1"/>
  <c r="B58" i="2"/>
  <c r="B58" i="4" s="1"/>
  <c r="C58" i="2"/>
  <c r="C58" i="4" s="1"/>
  <c r="D58" i="2"/>
  <c r="D58" i="4" s="1"/>
  <c r="E58" i="2"/>
  <c r="E58" i="4" s="1"/>
  <c r="H58" i="2"/>
  <c r="H58" i="4" s="1"/>
  <c r="B59" i="2"/>
  <c r="B59" i="4" s="1"/>
  <c r="C59" i="2"/>
  <c r="C59" i="4" s="1"/>
  <c r="D59" i="2"/>
  <c r="D59" i="4" s="1"/>
  <c r="E59" i="2"/>
  <c r="E59" i="4" s="1"/>
  <c r="H59" i="2"/>
  <c r="H59" i="4" s="1"/>
  <c r="B60" i="2"/>
  <c r="B60" i="4" s="1"/>
  <c r="C60" i="2"/>
  <c r="C60" i="4" s="1"/>
  <c r="D60" i="2"/>
  <c r="D60" i="4" s="1"/>
  <c r="E60" i="2"/>
  <c r="E60" i="4" s="1"/>
  <c r="H60" i="2"/>
  <c r="H60" i="4" s="1"/>
  <c r="B61" i="2"/>
  <c r="B61" i="4" s="1"/>
  <c r="C61" i="2"/>
  <c r="C61" i="4" s="1"/>
  <c r="D61" i="2"/>
  <c r="D61" i="4" s="1"/>
  <c r="E61" i="2"/>
  <c r="E61" i="4" s="1"/>
  <c r="H61" i="2"/>
  <c r="H61" i="4" s="1"/>
  <c r="B62" i="2"/>
  <c r="B62" i="4" s="1"/>
  <c r="C62" i="2"/>
  <c r="C62" i="4" s="1"/>
  <c r="D62" i="2"/>
  <c r="D62" i="4" s="1"/>
  <c r="E62" i="2"/>
  <c r="E62" i="4" s="1"/>
  <c r="H62" i="2"/>
  <c r="H62" i="4" s="1"/>
  <c r="B63" i="2"/>
  <c r="B63" i="4" s="1"/>
  <c r="C63" i="2"/>
  <c r="C63" i="4" s="1"/>
  <c r="D63" i="2"/>
  <c r="D63" i="4" s="1"/>
  <c r="E63" i="2"/>
  <c r="E63" i="4" s="1"/>
  <c r="H63" i="2"/>
  <c r="H63" i="4" s="1"/>
  <c r="B64" i="2"/>
  <c r="B64" i="4" s="1"/>
  <c r="C64" i="2"/>
  <c r="C64" i="4" s="1"/>
  <c r="D64" i="2"/>
  <c r="D64" i="4" s="1"/>
  <c r="E64" i="2"/>
  <c r="E64" i="4" s="1"/>
  <c r="H64" i="2"/>
  <c r="H64" i="4" s="1"/>
  <c r="B65" i="2"/>
  <c r="B65" i="4" s="1"/>
  <c r="C65" i="2"/>
  <c r="C65" i="4" s="1"/>
  <c r="D65" i="2"/>
  <c r="D65" i="4" s="1"/>
  <c r="E65" i="2"/>
  <c r="E65" i="4" s="1"/>
  <c r="H65" i="2"/>
  <c r="H65" i="4" s="1"/>
  <c r="B66" i="2"/>
  <c r="B66" i="4" s="1"/>
  <c r="C66" i="2"/>
  <c r="C66" i="4" s="1"/>
  <c r="D66" i="2"/>
  <c r="D66" i="4" s="1"/>
  <c r="E66" i="2"/>
  <c r="E66" i="4" s="1"/>
  <c r="H66" i="2"/>
  <c r="H66" i="4" s="1"/>
  <c r="B67" i="2"/>
  <c r="B67" i="4" s="1"/>
  <c r="C67" i="2"/>
  <c r="C67" i="4" s="1"/>
  <c r="D67" i="2"/>
  <c r="D67" i="4" s="1"/>
  <c r="E67" i="2"/>
  <c r="E67" i="4" s="1"/>
  <c r="H67" i="2"/>
  <c r="H67" i="4" s="1"/>
  <c r="B68" i="2"/>
  <c r="B68" i="4" s="1"/>
  <c r="C68" i="2"/>
  <c r="C68" i="4" s="1"/>
  <c r="D68" i="2"/>
  <c r="D68" i="4" s="1"/>
  <c r="E68" i="2"/>
  <c r="E68" i="4" s="1"/>
  <c r="H68" i="2"/>
  <c r="H68" i="4" s="1"/>
  <c r="B69" i="2"/>
  <c r="B69" i="4" s="1"/>
  <c r="C69" i="2"/>
  <c r="C69" i="4" s="1"/>
  <c r="D69" i="2"/>
  <c r="D69" i="4" s="1"/>
  <c r="E69" i="2"/>
  <c r="E69" i="4" s="1"/>
  <c r="H69" i="2"/>
  <c r="H69" i="4" s="1"/>
  <c r="B70" i="2"/>
  <c r="B70" i="4" s="1"/>
  <c r="C70" i="2"/>
  <c r="C70" i="4" s="1"/>
  <c r="D70" i="2"/>
  <c r="D70" i="4" s="1"/>
  <c r="E70" i="2"/>
  <c r="E70" i="4" s="1"/>
  <c r="H70" i="2"/>
  <c r="H70" i="4" s="1"/>
  <c r="B71" i="2"/>
  <c r="B71" i="4" s="1"/>
  <c r="C71" i="2"/>
  <c r="C71" i="4" s="1"/>
  <c r="D71" i="2"/>
  <c r="D71" i="4" s="1"/>
  <c r="E71" i="2"/>
  <c r="E71" i="4" s="1"/>
  <c r="H71" i="2"/>
  <c r="H71" i="4" s="1"/>
  <c r="B72" i="2"/>
  <c r="B72" i="4" s="1"/>
  <c r="C72" i="2"/>
  <c r="C72" i="4" s="1"/>
  <c r="D72" i="2"/>
  <c r="D72" i="4" s="1"/>
  <c r="E72" i="2"/>
  <c r="E72" i="4" s="1"/>
  <c r="H72" i="2"/>
  <c r="H72" i="4" s="1"/>
  <c r="B73" i="2"/>
  <c r="B73" i="4" s="1"/>
  <c r="C73" i="2"/>
  <c r="C73" i="4" s="1"/>
  <c r="D73" i="2"/>
  <c r="D73" i="4" s="1"/>
  <c r="E73" i="2"/>
  <c r="E73" i="4" s="1"/>
  <c r="H73" i="2"/>
  <c r="H73" i="4" s="1"/>
  <c r="B74" i="2"/>
  <c r="B74" i="4" s="1"/>
  <c r="C74" i="2"/>
  <c r="C74" i="4" s="1"/>
  <c r="D74" i="2"/>
  <c r="D74" i="4" s="1"/>
  <c r="E74" i="2"/>
  <c r="E74" i="4" s="1"/>
  <c r="H74" i="2"/>
  <c r="H74" i="4" s="1"/>
  <c r="B75" i="2"/>
  <c r="B75" i="4" s="1"/>
  <c r="C75" i="2"/>
  <c r="C75" i="4" s="1"/>
  <c r="D75" i="2"/>
  <c r="D75" i="4" s="1"/>
  <c r="E75" i="2"/>
  <c r="E75" i="4" s="1"/>
  <c r="H75" i="2"/>
  <c r="H75" i="4" s="1"/>
  <c r="B76" i="2"/>
  <c r="B76" i="4" s="1"/>
  <c r="C76" i="2"/>
  <c r="C76" i="4" s="1"/>
  <c r="D76" i="2"/>
  <c r="D76" i="4" s="1"/>
  <c r="E76" i="2"/>
  <c r="E76" i="4" s="1"/>
  <c r="H76" i="2"/>
  <c r="H76" i="4" s="1"/>
  <c r="B77" i="2"/>
  <c r="B77" i="4" s="1"/>
  <c r="C77" i="2"/>
  <c r="C77" i="4" s="1"/>
  <c r="D77" i="2"/>
  <c r="D77" i="4" s="1"/>
  <c r="E77" i="2"/>
  <c r="E77" i="4" s="1"/>
  <c r="H77" i="2"/>
  <c r="H77" i="4" s="1"/>
  <c r="B78" i="2"/>
  <c r="B78" i="4" s="1"/>
  <c r="C78" i="2"/>
  <c r="C78" i="4" s="1"/>
  <c r="D78" i="2"/>
  <c r="D78" i="4" s="1"/>
  <c r="E78" i="2"/>
  <c r="E78" i="4" s="1"/>
  <c r="H78" i="2"/>
  <c r="H78" i="4" s="1"/>
  <c r="B79" i="2"/>
  <c r="B79" i="4" s="1"/>
  <c r="C79" i="2"/>
  <c r="C79" i="4" s="1"/>
  <c r="D79" i="2"/>
  <c r="D79" i="4" s="1"/>
  <c r="E79" i="2"/>
  <c r="E79" i="4" s="1"/>
  <c r="H79" i="2"/>
  <c r="H79" i="4" s="1"/>
  <c r="B80" i="2"/>
  <c r="B80" i="4" s="1"/>
  <c r="C80" i="2"/>
  <c r="C80" i="4" s="1"/>
  <c r="D80" i="2"/>
  <c r="D80" i="4" s="1"/>
  <c r="E80" i="2"/>
  <c r="E80" i="4" s="1"/>
  <c r="H80" i="2"/>
  <c r="H80" i="4" s="1"/>
  <c r="B81" i="2"/>
  <c r="B81" i="4" s="1"/>
  <c r="C81" i="2"/>
  <c r="C81" i="4" s="1"/>
  <c r="D81" i="2"/>
  <c r="D81" i="4" s="1"/>
  <c r="E81" i="2"/>
  <c r="E81" i="4" s="1"/>
  <c r="H81" i="2"/>
  <c r="H81" i="4" s="1"/>
  <c r="B82" i="2"/>
  <c r="B82" i="4" s="1"/>
  <c r="C82" i="2"/>
  <c r="C82" i="4" s="1"/>
  <c r="D82" i="2"/>
  <c r="D82" i="4" s="1"/>
  <c r="E82" i="2"/>
  <c r="E82" i="4" s="1"/>
  <c r="H82" i="2"/>
  <c r="H82" i="4" s="1"/>
  <c r="B83" i="2"/>
  <c r="B83" i="4" s="1"/>
  <c r="C83" i="2"/>
  <c r="C83" i="4" s="1"/>
  <c r="D83" i="2"/>
  <c r="D83" i="4" s="1"/>
  <c r="E83" i="2"/>
  <c r="E83" i="4" s="1"/>
  <c r="H83" i="2"/>
  <c r="H83" i="4" s="1"/>
  <c r="B84" i="2"/>
  <c r="B84" i="4" s="1"/>
  <c r="C84" i="2"/>
  <c r="C84" i="4" s="1"/>
  <c r="D84" i="2"/>
  <c r="D84" i="4" s="1"/>
  <c r="E84" i="2"/>
  <c r="E84" i="4" s="1"/>
  <c r="H84" i="2"/>
  <c r="H84" i="4" s="1"/>
  <c r="B85" i="2"/>
  <c r="B85" i="4" s="1"/>
  <c r="C85" i="2"/>
  <c r="C85" i="4" s="1"/>
  <c r="D85" i="2"/>
  <c r="D85" i="4" s="1"/>
  <c r="E85" i="2"/>
  <c r="E85" i="4" s="1"/>
  <c r="H85" i="2"/>
  <c r="H85" i="4" s="1"/>
  <c r="B86" i="2"/>
  <c r="B86" i="4" s="1"/>
  <c r="C86" i="2"/>
  <c r="C86" i="4" s="1"/>
  <c r="D86" i="2"/>
  <c r="D86" i="4" s="1"/>
  <c r="E86" i="2"/>
  <c r="E86" i="4" s="1"/>
  <c r="H86" i="2"/>
  <c r="H86" i="4" s="1"/>
  <c r="B87" i="2"/>
  <c r="B87" i="4" s="1"/>
  <c r="C87" i="2"/>
  <c r="C87" i="4" s="1"/>
  <c r="D87" i="2"/>
  <c r="D87" i="4" s="1"/>
  <c r="E87" i="2"/>
  <c r="E87" i="4" s="1"/>
  <c r="H87" i="2"/>
  <c r="H87" i="4" s="1"/>
  <c r="B88" i="2"/>
  <c r="B88" i="4" s="1"/>
  <c r="C88" i="2"/>
  <c r="C88" i="4" s="1"/>
  <c r="D88" i="2"/>
  <c r="D88" i="4" s="1"/>
  <c r="E88" i="2"/>
  <c r="E88" i="4" s="1"/>
  <c r="H88" i="2"/>
  <c r="H88" i="4" s="1"/>
  <c r="B89" i="2"/>
  <c r="B89" i="4" s="1"/>
  <c r="C89" i="2"/>
  <c r="C89" i="4" s="1"/>
  <c r="D89" i="2"/>
  <c r="D89" i="4" s="1"/>
  <c r="E89" i="2"/>
  <c r="E89" i="4" s="1"/>
  <c r="H89" i="2"/>
  <c r="H89" i="4" s="1"/>
  <c r="B90" i="2"/>
  <c r="B90" i="4" s="1"/>
  <c r="C90" i="2"/>
  <c r="C90" i="4" s="1"/>
  <c r="D90" i="2"/>
  <c r="D90" i="4" s="1"/>
  <c r="E90" i="2"/>
  <c r="E90" i="4" s="1"/>
  <c r="H90" i="2"/>
  <c r="H90" i="4" s="1"/>
  <c r="B91" i="2"/>
  <c r="B91" i="4" s="1"/>
  <c r="C91" i="2"/>
  <c r="C91" i="4" s="1"/>
  <c r="D91" i="2"/>
  <c r="D91" i="4" s="1"/>
  <c r="E91" i="2"/>
  <c r="E91" i="4" s="1"/>
  <c r="H91" i="2"/>
  <c r="H91" i="4" s="1"/>
  <c r="B92" i="4"/>
  <c r="C92" i="4"/>
  <c r="D92" i="4"/>
  <c r="E92" i="4"/>
  <c r="H92" i="4"/>
  <c r="B93" i="4"/>
  <c r="C93" i="4"/>
  <c r="D93" i="4"/>
  <c r="E93" i="4"/>
  <c r="H93" i="4"/>
  <c r="B94" i="4"/>
  <c r="C94" i="4"/>
  <c r="D94" i="4"/>
  <c r="E94" i="4"/>
  <c r="H94" i="4"/>
  <c r="B95" i="4"/>
  <c r="C95" i="4"/>
  <c r="D95" i="4"/>
  <c r="E95" i="4"/>
  <c r="H95" i="4"/>
  <c r="B96" i="4"/>
  <c r="C96" i="4"/>
  <c r="D96" i="4"/>
  <c r="E96" i="4"/>
  <c r="H96" i="4"/>
  <c r="B97" i="4"/>
  <c r="C97" i="4"/>
  <c r="D97" i="4"/>
  <c r="E97" i="4"/>
  <c r="H97" i="4"/>
  <c r="B98" i="4"/>
  <c r="C98" i="4"/>
  <c r="D98" i="4"/>
  <c r="E98" i="4"/>
  <c r="H98" i="4"/>
  <c r="B99" i="4"/>
  <c r="C99" i="4"/>
  <c r="D99" i="4"/>
  <c r="E99" i="4"/>
  <c r="H99" i="4"/>
  <c r="B100" i="4"/>
  <c r="C100" i="4"/>
  <c r="D100" i="4"/>
  <c r="E100" i="4"/>
  <c r="H100" i="4"/>
  <c r="B101" i="4"/>
  <c r="C101" i="4"/>
  <c r="D101" i="4"/>
  <c r="E101" i="4"/>
  <c r="H101" i="4"/>
  <c r="B102" i="4"/>
  <c r="C102" i="4"/>
  <c r="D102" i="4"/>
  <c r="E102" i="4"/>
  <c r="H102" i="4"/>
  <c r="B103" i="4"/>
  <c r="C103" i="4"/>
  <c r="D103" i="4"/>
  <c r="E103" i="4"/>
  <c r="H103" i="4"/>
  <c r="B104" i="4"/>
  <c r="C104" i="4"/>
  <c r="D104" i="4"/>
  <c r="E104" i="4"/>
  <c r="H104" i="4"/>
  <c r="B105" i="4"/>
  <c r="C105" i="4"/>
  <c r="D105" i="4"/>
  <c r="E105" i="4"/>
  <c r="H105" i="4"/>
  <c r="B106" i="4"/>
  <c r="C106" i="4"/>
  <c r="D106" i="4"/>
  <c r="E106" i="4"/>
  <c r="H106" i="4"/>
  <c r="B107" i="4"/>
  <c r="C107" i="4"/>
  <c r="D107" i="4"/>
  <c r="E107" i="4"/>
  <c r="H107" i="4"/>
  <c r="B108" i="4"/>
  <c r="C108" i="4"/>
  <c r="D108" i="4"/>
  <c r="E108" i="4"/>
  <c r="H108" i="4"/>
  <c r="B109" i="4"/>
  <c r="C109" i="4"/>
  <c r="D109" i="4"/>
  <c r="E109" i="4"/>
  <c r="H109" i="4"/>
  <c r="B110" i="4"/>
  <c r="C110" i="4"/>
  <c r="D110" i="4"/>
  <c r="E110" i="4"/>
  <c r="H110" i="4"/>
  <c r="B111" i="4"/>
  <c r="C111" i="4"/>
  <c r="D111" i="4"/>
  <c r="E111" i="4"/>
  <c r="H111" i="4"/>
  <c r="B112" i="4"/>
  <c r="C112" i="4"/>
  <c r="D112" i="4"/>
  <c r="E112" i="4"/>
  <c r="H112" i="4"/>
  <c r="B113" i="4"/>
  <c r="C113" i="4"/>
  <c r="D113" i="4"/>
  <c r="E113" i="4"/>
  <c r="H113" i="4"/>
  <c r="B114" i="4"/>
  <c r="C114" i="4"/>
  <c r="D114" i="4"/>
  <c r="E114" i="4"/>
  <c r="H114" i="4"/>
  <c r="B115" i="4"/>
  <c r="C115" i="4"/>
  <c r="D115" i="4"/>
  <c r="E115" i="4"/>
  <c r="H115" i="4"/>
  <c r="B116" i="4"/>
  <c r="C116" i="4"/>
  <c r="D116" i="4"/>
  <c r="E116" i="4"/>
  <c r="H116" i="4"/>
  <c r="B117" i="4"/>
  <c r="C117" i="4"/>
  <c r="D117" i="4"/>
  <c r="E117" i="4"/>
  <c r="H117" i="4"/>
  <c r="B118" i="4"/>
  <c r="C118" i="4"/>
  <c r="D118" i="4"/>
  <c r="E118" i="4"/>
  <c r="H118" i="4"/>
  <c r="B119" i="4"/>
  <c r="C119" i="4"/>
  <c r="D119" i="4"/>
  <c r="E119" i="4"/>
  <c r="H119" i="4"/>
  <c r="B120" i="4"/>
  <c r="C120" i="4"/>
  <c r="D120" i="4"/>
  <c r="E120" i="4"/>
  <c r="H120" i="4"/>
  <c r="B121" i="4"/>
  <c r="C121" i="4"/>
  <c r="D121" i="4"/>
  <c r="E121" i="4"/>
  <c r="H121" i="4"/>
  <c r="B122" i="4"/>
  <c r="C122" i="4"/>
  <c r="D122" i="4"/>
  <c r="E122" i="4"/>
  <c r="H122" i="4"/>
  <c r="B123" i="4"/>
  <c r="C123" i="4"/>
  <c r="D123" i="4"/>
  <c r="E123" i="4"/>
  <c r="H123" i="4"/>
  <c r="B124" i="4"/>
  <c r="C124" i="4"/>
  <c r="D124" i="4"/>
  <c r="E124" i="4"/>
  <c r="H124" i="4"/>
  <c r="B125" i="4"/>
  <c r="C125" i="4"/>
  <c r="D125" i="4"/>
  <c r="E125" i="4"/>
  <c r="H125" i="4"/>
  <c r="B126" i="4"/>
  <c r="C126" i="4"/>
  <c r="D126" i="4"/>
  <c r="E126" i="4"/>
  <c r="H126" i="4"/>
  <c r="B127" i="4"/>
  <c r="C127" i="4"/>
  <c r="D127" i="4"/>
  <c r="E127" i="4"/>
  <c r="H127" i="4"/>
  <c r="B128" i="4"/>
  <c r="C128" i="4"/>
  <c r="D128" i="4"/>
  <c r="E128" i="4"/>
  <c r="H128" i="4"/>
  <c r="B129" i="4"/>
  <c r="C129" i="4"/>
  <c r="D129" i="4"/>
  <c r="E129" i="4"/>
  <c r="H129" i="4"/>
  <c r="B130" i="4"/>
  <c r="C130" i="4"/>
  <c r="D130" i="4"/>
  <c r="E130" i="4"/>
  <c r="H130" i="4"/>
  <c r="B131" i="4"/>
  <c r="C131" i="4"/>
  <c r="D131" i="4"/>
  <c r="E131" i="4"/>
  <c r="H131" i="4"/>
  <c r="B132" i="4"/>
  <c r="C132" i="4"/>
  <c r="D132" i="4"/>
  <c r="E132" i="4"/>
  <c r="H132" i="4"/>
  <c r="B133" i="4"/>
  <c r="C133" i="4"/>
  <c r="D133" i="4"/>
  <c r="E133" i="4"/>
  <c r="H133" i="4"/>
  <c r="B134" i="4"/>
  <c r="C134" i="4"/>
  <c r="D134" i="4"/>
  <c r="E134" i="4"/>
  <c r="H134" i="4"/>
  <c r="B135" i="4"/>
  <c r="C135" i="4"/>
  <c r="D135" i="4"/>
  <c r="E135" i="4"/>
  <c r="H135" i="4"/>
  <c r="B136" i="4"/>
  <c r="C136" i="4"/>
  <c r="D136" i="4"/>
  <c r="E136" i="4"/>
  <c r="H136" i="4"/>
  <c r="B137" i="4"/>
  <c r="C137" i="4"/>
  <c r="D137" i="4"/>
  <c r="E137" i="4"/>
  <c r="H137" i="4"/>
  <c r="B138" i="4"/>
  <c r="C138" i="4"/>
  <c r="D138" i="4"/>
  <c r="E138" i="4"/>
  <c r="H138" i="4"/>
  <c r="B139" i="4"/>
  <c r="C139" i="4"/>
  <c r="D139" i="4"/>
  <c r="E139" i="4"/>
  <c r="H139" i="4"/>
  <c r="B140" i="4"/>
  <c r="C140" i="4"/>
  <c r="D140" i="4"/>
  <c r="E140" i="4"/>
  <c r="H140" i="4"/>
  <c r="B141" i="4"/>
  <c r="C141" i="4"/>
  <c r="D141" i="4"/>
  <c r="E141" i="4"/>
  <c r="H141" i="4"/>
  <c r="B142" i="4"/>
  <c r="C142" i="4"/>
  <c r="D142" i="4"/>
  <c r="E142" i="4"/>
  <c r="H142" i="4"/>
  <c r="B143" i="4"/>
  <c r="C143" i="4"/>
  <c r="D143" i="4"/>
  <c r="E143" i="4"/>
  <c r="H143" i="4"/>
  <c r="B144" i="4"/>
  <c r="C144" i="4"/>
  <c r="D144" i="4"/>
  <c r="E144" i="4"/>
  <c r="H144" i="4"/>
  <c r="B145" i="4"/>
  <c r="C145" i="4"/>
  <c r="D145" i="4"/>
  <c r="E145" i="4"/>
  <c r="H145" i="4"/>
  <c r="B146" i="4"/>
  <c r="C146" i="4"/>
  <c r="D146" i="4"/>
  <c r="E146" i="4"/>
  <c r="H146" i="4"/>
  <c r="B147" i="4"/>
  <c r="C147" i="4"/>
  <c r="D147" i="4"/>
  <c r="E147" i="4"/>
  <c r="H147" i="4"/>
  <c r="B148" i="4"/>
  <c r="C148" i="4"/>
  <c r="D148" i="4"/>
  <c r="E148" i="4"/>
  <c r="H148" i="4"/>
  <c r="B149" i="4"/>
  <c r="C149" i="4"/>
  <c r="D149" i="4"/>
  <c r="E149" i="4"/>
  <c r="H149" i="4"/>
  <c r="B150" i="4"/>
  <c r="C150" i="4"/>
  <c r="D150" i="4"/>
  <c r="E150" i="4"/>
  <c r="H150" i="4"/>
  <c r="B151" i="4"/>
  <c r="C151" i="4"/>
  <c r="D151" i="4"/>
  <c r="E151" i="4"/>
  <c r="H151" i="4"/>
  <c r="B152" i="4"/>
  <c r="C152" i="4"/>
  <c r="D152" i="4"/>
  <c r="E152" i="4"/>
  <c r="H152" i="4"/>
  <c r="B153" i="4"/>
  <c r="C153" i="4"/>
  <c r="D153" i="4"/>
  <c r="E153" i="4"/>
  <c r="H153" i="4"/>
  <c r="B154" i="4"/>
  <c r="C154" i="4"/>
  <c r="D154" i="4"/>
  <c r="E154" i="4"/>
  <c r="H154" i="4"/>
  <c r="B155" i="4"/>
  <c r="C155" i="4"/>
  <c r="D155" i="4"/>
  <c r="E155" i="4"/>
  <c r="H155" i="4"/>
  <c r="B156" i="4"/>
  <c r="C156" i="4"/>
  <c r="D156" i="4"/>
  <c r="E156" i="4"/>
  <c r="H156" i="4"/>
  <c r="B157" i="4"/>
  <c r="C157" i="4"/>
  <c r="D157" i="4"/>
  <c r="E157" i="4"/>
  <c r="H157" i="4"/>
  <c r="B158" i="4"/>
  <c r="C158" i="4"/>
  <c r="D158" i="4"/>
  <c r="E158" i="4"/>
  <c r="H158" i="4"/>
  <c r="B159" i="4"/>
  <c r="C159" i="4"/>
  <c r="D159" i="4"/>
  <c r="E159" i="4"/>
  <c r="H159" i="4"/>
  <c r="B160" i="4"/>
  <c r="C160" i="4"/>
  <c r="D160" i="4"/>
  <c r="E160" i="4"/>
  <c r="H160" i="4"/>
  <c r="B161" i="4"/>
  <c r="C161" i="4"/>
  <c r="D161" i="4"/>
  <c r="E161" i="4"/>
  <c r="H161" i="4"/>
  <c r="B162" i="4"/>
  <c r="C162" i="4"/>
  <c r="D162" i="4"/>
  <c r="E162" i="4"/>
  <c r="H162" i="4"/>
  <c r="B163" i="4"/>
  <c r="C163" i="4"/>
  <c r="D163" i="4"/>
  <c r="E163" i="4"/>
  <c r="H163" i="4"/>
  <c r="B164" i="4"/>
  <c r="C164" i="4"/>
  <c r="D164" i="4"/>
  <c r="E164" i="4"/>
  <c r="H164" i="4"/>
  <c r="B165" i="4"/>
  <c r="C165" i="4"/>
  <c r="D165" i="4"/>
  <c r="E165" i="4"/>
  <c r="H165" i="4"/>
  <c r="B166" i="4"/>
  <c r="C166" i="4"/>
  <c r="D166" i="4"/>
  <c r="E166" i="4"/>
  <c r="H166" i="4"/>
  <c r="B167" i="4"/>
  <c r="C167" i="4"/>
  <c r="D167" i="4"/>
  <c r="E167" i="4"/>
  <c r="H167" i="4"/>
  <c r="B168" i="4"/>
  <c r="C168" i="4"/>
  <c r="D168" i="4"/>
  <c r="E168" i="4"/>
  <c r="H168" i="4"/>
  <c r="B169" i="4"/>
  <c r="C169" i="4"/>
  <c r="D169" i="4"/>
  <c r="E169" i="4"/>
  <c r="H169" i="4"/>
  <c r="B170" i="4"/>
  <c r="C170" i="4"/>
  <c r="D170" i="4"/>
  <c r="E170" i="4"/>
  <c r="H170" i="4"/>
  <c r="B171" i="4"/>
  <c r="C171" i="4"/>
  <c r="D171" i="4"/>
  <c r="E171" i="4"/>
  <c r="H171" i="4"/>
  <c r="B172" i="4"/>
  <c r="C172" i="4"/>
  <c r="D172" i="4"/>
  <c r="E172" i="4"/>
  <c r="H172" i="4"/>
  <c r="B173" i="4"/>
  <c r="C173" i="4"/>
  <c r="D173" i="4"/>
  <c r="E173" i="4"/>
  <c r="H173" i="4"/>
  <c r="B174" i="4"/>
  <c r="C174" i="4"/>
  <c r="D174" i="4"/>
  <c r="E174" i="4"/>
  <c r="H174" i="4"/>
  <c r="B175" i="4"/>
  <c r="C175" i="4"/>
  <c r="D175" i="4"/>
  <c r="E175" i="4"/>
  <c r="H175" i="4"/>
  <c r="B176" i="4"/>
  <c r="C176" i="4"/>
  <c r="D176" i="4"/>
  <c r="E176" i="4"/>
  <c r="H176" i="4"/>
  <c r="B177" i="4"/>
  <c r="C177" i="4"/>
  <c r="D177" i="4"/>
  <c r="E177" i="4"/>
  <c r="H177" i="4"/>
  <c r="B178" i="4"/>
  <c r="C178" i="4"/>
  <c r="D178" i="4"/>
  <c r="E178" i="4"/>
  <c r="H178" i="4"/>
  <c r="B179" i="4"/>
  <c r="C179" i="4"/>
  <c r="D179" i="4"/>
  <c r="E179" i="4"/>
  <c r="H179" i="4"/>
  <c r="B180" i="4"/>
  <c r="C180" i="4"/>
  <c r="D180" i="4"/>
  <c r="E180" i="4"/>
  <c r="H180" i="4"/>
  <c r="B181" i="4"/>
  <c r="C181" i="4"/>
  <c r="D181" i="4"/>
  <c r="E181" i="4"/>
  <c r="H181" i="4"/>
  <c r="B2" i="2"/>
  <c r="B2" i="4" s="1"/>
  <c r="H2" i="2"/>
  <c r="H2" i="4" s="1"/>
  <c r="C2" i="2"/>
  <c r="C2" i="4" s="1"/>
  <c r="D2" i="2"/>
  <c r="D2" i="4" s="1"/>
  <c r="E2" i="2"/>
  <c r="E2" i="4" s="1"/>
  <c r="F1" i="2"/>
  <c r="G1" i="2"/>
  <c r="C1" i="2"/>
  <c r="D1" i="2"/>
  <c r="E1" i="2"/>
  <c r="B1" i="2"/>
  <c r="L5" i="9" l="1"/>
  <c r="F15" i="1"/>
  <c r="G107" i="10" s="1"/>
  <c r="G107" i="4" s="1"/>
  <c r="F6" i="9"/>
  <c r="G6" i="9"/>
  <c r="I12" i="10" s="1"/>
  <c r="I12" i="2" s="1"/>
  <c r="I12" i="4" s="1"/>
  <c r="H6" i="9"/>
  <c r="I6" i="9"/>
  <c r="I13" i="10" s="1"/>
  <c r="J6" i="9"/>
  <c r="G14" i="10" s="1"/>
  <c r="G14" i="2" s="1"/>
  <c r="G14" i="4" s="1"/>
  <c r="K6" i="9"/>
  <c r="I14" i="10" s="1"/>
  <c r="L6" i="9"/>
  <c r="G15" i="10" s="1"/>
  <c r="G15" i="2" s="1"/>
  <c r="G15" i="4" s="1"/>
  <c r="M6" i="9"/>
  <c r="I15" i="10" s="1"/>
  <c r="I15" i="2" s="1"/>
  <c r="I15" i="4" s="1"/>
  <c r="N6" i="9"/>
  <c r="G16" i="10" s="1"/>
  <c r="G16" i="2" s="1"/>
  <c r="G16" i="4" s="1"/>
  <c r="O6" i="9"/>
  <c r="O22" i="9"/>
  <c r="N22" i="9"/>
  <c r="M22" i="9"/>
  <c r="L22" i="9"/>
  <c r="G175" i="10" s="1"/>
  <c r="G175" i="4" s="1"/>
  <c r="K22" i="9"/>
  <c r="J22" i="9"/>
  <c r="I22" i="9"/>
  <c r="H22" i="9"/>
  <c r="G173" i="10" s="1"/>
  <c r="G173" i="4" s="1"/>
  <c r="G22" i="9"/>
  <c r="F22" i="9"/>
  <c r="O21" i="9"/>
  <c r="N21" i="9"/>
  <c r="G166" i="10" s="1"/>
  <c r="G166" i="4" s="1"/>
  <c r="M21" i="9"/>
  <c r="L21" i="9"/>
  <c r="K21" i="9"/>
  <c r="I164" i="10" s="1"/>
  <c r="I164" i="4" s="1"/>
  <c r="J21" i="9"/>
  <c r="I21" i="9"/>
  <c r="I163" i="10" s="1"/>
  <c r="I163" i="4" s="1"/>
  <c r="H21" i="9"/>
  <c r="G21" i="9"/>
  <c r="I162" i="10" s="1"/>
  <c r="I162" i="4" s="1"/>
  <c r="F21" i="9"/>
  <c r="G162" i="10" s="1"/>
  <c r="G162" i="4" s="1"/>
  <c r="O20" i="9"/>
  <c r="I156" i="10" s="1"/>
  <c r="I156" i="4" s="1"/>
  <c r="N20" i="9"/>
  <c r="G156" i="10" s="1"/>
  <c r="G156" i="4" s="1"/>
  <c r="M20" i="9"/>
  <c r="I155" i="10" s="1"/>
  <c r="I155" i="4" s="1"/>
  <c r="L20" i="9"/>
  <c r="K20" i="9"/>
  <c r="J20" i="9"/>
  <c r="G154" i="10" s="1"/>
  <c r="G154" i="4" s="1"/>
  <c r="I20" i="9"/>
  <c r="I153" i="10" s="1"/>
  <c r="I153" i="4" s="1"/>
  <c r="H20" i="9"/>
  <c r="G153" i="10" s="1"/>
  <c r="G153" i="4" s="1"/>
  <c r="G20" i="9"/>
  <c r="I152" i="10" s="1"/>
  <c r="I152" i="4" s="1"/>
  <c r="F20" i="9"/>
  <c r="G152" i="10" s="1"/>
  <c r="G152" i="4" s="1"/>
  <c r="O19" i="9"/>
  <c r="I146" i="10" s="1"/>
  <c r="I146" i="4" s="1"/>
  <c r="N19" i="9"/>
  <c r="M19" i="9"/>
  <c r="L19" i="9"/>
  <c r="G145" i="10" s="1"/>
  <c r="G145" i="4" s="1"/>
  <c r="K19" i="9"/>
  <c r="I144" i="10" s="1"/>
  <c r="I144" i="4" s="1"/>
  <c r="J19" i="9"/>
  <c r="G144" i="10" s="1"/>
  <c r="G144" i="4" s="1"/>
  <c r="I19" i="9"/>
  <c r="H19" i="9"/>
  <c r="G19" i="9"/>
  <c r="F19" i="9"/>
  <c r="G142" i="10" s="1"/>
  <c r="G142" i="4" s="1"/>
  <c r="O18" i="9"/>
  <c r="I136" i="10" s="1"/>
  <c r="I136" i="4" s="1"/>
  <c r="N18" i="9"/>
  <c r="M18" i="9"/>
  <c r="I135" i="10" s="1"/>
  <c r="I135" i="4" s="1"/>
  <c r="L18" i="9"/>
  <c r="K18" i="9"/>
  <c r="J18" i="9"/>
  <c r="G134" i="10" s="1"/>
  <c r="G134" i="4" s="1"/>
  <c r="I18" i="9"/>
  <c r="I133" i="10" s="1"/>
  <c r="I133" i="4" s="1"/>
  <c r="H18" i="9"/>
  <c r="G133" i="10" s="1"/>
  <c r="G133" i="4" s="1"/>
  <c r="G18" i="9"/>
  <c r="F18" i="9"/>
  <c r="O17" i="9"/>
  <c r="N17" i="9"/>
  <c r="M17" i="9"/>
  <c r="I125" i="10" s="1"/>
  <c r="I125" i="4" s="1"/>
  <c r="L17" i="9"/>
  <c r="K17" i="9"/>
  <c r="I124" i="10" s="1"/>
  <c r="I124" i="4" s="1"/>
  <c r="J17" i="9"/>
  <c r="G124" i="10" s="1"/>
  <c r="G124" i="4" s="1"/>
  <c r="I17" i="9"/>
  <c r="H17" i="9"/>
  <c r="G123" i="10" s="1"/>
  <c r="G123" i="4" s="1"/>
  <c r="G17" i="9"/>
  <c r="F17" i="9"/>
  <c r="G122" i="10" s="1"/>
  <c r="G122" i="4" s="1"/>
  <c r="O16" i="9"/>
  <c r="N16" i="9"/>
  <c r="M16" i="9"/>
  <c r="L16" i="9"/>
  <c r="K16" i="9"/>
  <c r="J16" i="9"/>
  <c r="I16" i="9"/>
  <c r="I113" i="10" s="1"/>
  <c r="I113" i="4" s="1"/>
  <c r="H16" i="9"/>
  <c r="G113" i="10" s="1"/>
  <c r="G113" i="4" s="1"/>
  <c r="G16" i="9"/>
  <c r="I112" i="10" s="1"/>
  <c r="I112" i="4" s="1"/>
  <c r="F16" i="9"/>
  <c r="O15" i="9"/>
  <c r="N15" i="9"/>
  <c r="G106" i="10" s="1"/>
  <c r="G106" i="4" s="1"/>
  <c r="M15" i="9"/>
  <c r="L15" i="9"/>
  <c r="K15" i="9"/>
  <c r="I104" i="10" s="1"/>
  <c r="I104" i="4" s="1"/>
  <c r="J15" i="9"/>
  <c r="G104" i="10" s="1"/>
  <c r="G104" i="4" s="1"/>
  <c r="I15" i="9"/>
  <c r="H15" i="9"/>
  <c r="G15" i="9"/>
  <c r="I102" i="10" s="1"/>
  <c r="I102" i="4" s="1"/>
  <c r="F15" i="9"/>
  <c r="G102" i="10" s="1"/>
  <c r="G102" i="4" s="1"/>
  <c r="O14" i="9"/>
  <c r="N14" i="9"/>
  <c r="G96" i="10" s="1"/>
  <c r="G96" i="4" s="1"/>
  <c r="M14" i="9"/>
  <c r="L14" i="9"/>
  <c r="K14" i="9"/>
  <c r="J14" i="9"/>
  <c r="I14" i="9"/>
  <c r="I93" i="10" s="1"/>
  <c r="I93" i="4" s="1"/>
  <c r="H14" i="9"/>
  <c r="G14" i="9"/>
  <c r="I92" i="10" s="1"/>
  <c r="I92" i="4" s="1"/>
  <c r="F14" i="9"/>
  <c r="G92" i="10" s="1"/>
  <c r="G92" i="4" s="1"/>
  <c r="O13" i="9"/>
  <c r="I86" i="10" s="1"/>
  <c r="I86" i="2" s="1"/>
  <c r="I86" i="4" s="1"/>
  <c r="N13" i="9"/>
  <c r="M13" i="9"/>
  <c r="L13" i="9"/>
  <c r="G85" i="10" s="1"/>
  <c r="G85" i="2" s="1"/>
  <c r="G85" i="4" s="1"/>
  <c r="K13" i="9"/>
  <c r="J13" i="9"/>
  <c r="I13" i="9"/>
  <c r="H13" i="9"/>
  <c r="G13" i="9"/>
  <c r="I82" i="10" s="1"/>
  <c r="I82" i="2" s="1"/>
  <c r="I82" i="4" s="1"/>
  <c r="F13" i="9"/>
  <c r="G82" i="10" s="1"/>
  <c r="G82" i="2" s="1"/>
  <c r="G82" i="4" s="1"/>
  <c r="O12" i="9"/>
  <c r="N12" i="9"/>
  <c r="M12" i="9"/>
  <c r="L12" i="9"/>
  <c r="G75" i="10" s="1"/>
  <c r="G75" i="2" s="1"/>
  <c r="G75" i="4" s="1"/>
  <c r="K12" i="9"/>
  <c r="J12" i="9"/>
  <c r="G74" i="10" s="1"/>
  <c r="G74" i="2" s="1"/>
  <c r="G74" i="4" s="1"/>
  <c r="I12" i="9"/>
  <c r="H12" i="9"/>
  <c r="G12" i="9"/>
  <c r="I72" i="10" s="1"/>
  <c r="I72" i="2" s="1"/>
  <c r="I72" i="4" s="1"/>
  <c r="F12" i="9"/>
  <c r="O11" i="9"/>
  <c r="N11" i="9"/>
  <c r="M11" i="9"/>
  <c r="L11" i="9"/>
  <c r="G65" i="10" s="1"/>
  <c r="G65" i="2" s="1"/>
  <c r="G65" i="4" s="1"/>
  <c r="K11" i="9"/>
  <c r="J11" i="9"/>
  <c r="I11" i="9"/>
  <c r="H11" i="9"/>
  <c r="G63" i="10" s="1"/>
  <c r="G11" i="9"/>
  <c r="I62" i="10" s="1"/>
  <c r="I62" i="2" s="1"/>
  <c r="I62" i="4" s="1"/>
  <c r="F11" i="9"/>
  <c r="G62" i="10" s="1"/>
  <c r="G62" i="2" s="1"/>
  <c r="G62" i="4" s="1"/>
  <c r="O10" i="9"/>
  <c r="N10" i="9"/>
  <c r="G56" i="10" s="1"/>
  <c r="M10" i="9"/>
  <c r="L10" i="9"/>
  <c r="K10" i="9"/>
  <c r="J10" i="9"/>
  <c r="I10" i="9"/>
  <c r="I53" i="10" s="1"/>
  <c r="I53" i="2" s="1"/>
  <c r="I53" i="4" s="1"/>
  <c r="H10" i="9"/>
  <c r="G53" i="10" s="1"/>
  <c r="G53" i="2" s="1"/>
  <c r="G53" i="4" s="1"/>
  <c r="G10" i="9"/>
  <c r="F10" i="9"/>
  <c r="G52" i="10" s="1"/>
  <c r="G52" i="2" s="1"/>
  <c r="G52" i="4" s="1"/>
  <c r="O9" i="9"/>
  <c r="I46" i="10" s="1"/>
  <c r="N9" i="9"/>
  <c r="G46" i="10" s="1"/>
  <c r="M9" i="9"/>
  <c r="L9" i="9"/>
  <c r="K9" i="9"/>
  <c r="J9" i="9"/>
  <c r="I9" i="9"/>
  <c r="H9" i="9"/>
  <c r="G9" i="9"/>
  <c r="F9" i="9"/>
  <c r="G42" i="10" s="1"/>
  <c r="O8" i="9"/>
  <c r="N8" i="9"/>
  <c r="M8" i="9"/>
  <c r="L8" i="9"/>
  <c r="K8" i="9"/>
  <c r="J8" i="9"/>
  <c r="I8" i="9"/>
  <c r="H8" i="9"/>
  <c r="G8" i="9"/>
  <c r="I32" i="10" s="1"/>
  <c r="F8" i="9"/>
  <c r="G32" i="10" s="1"/>
  <c r="G32" i="2" s="1"/>
  <c r="G32" i="4" s="1"/>
  <c r="O7" i="9"/>
  <c r="N7" i="9"/>
  <c r="M7" i="9"/>
  <c r="L7" i="9"/>
  <c r="G25" i="10" s="1"/>
  <c r="K7" i="9"/>
  <c r="J7" i="9"/>
  <c r="G24" i="10" s="1"/>
  <c r="G24" i="2" s="1"/>
  <c r="G24" i="4" s="1"/>
  <c r="I7" i="9"/>
  <c r="H7" i="9"/>
  <c r="G7" i="9"/>
  <c r="F7" i="9"/>
  <c r="O5" i="9"/>
  <c r="N5" i="9"/>
  <c r="M5" i="9"/>
  <c r="I5" i="10" s="1"/>
  <c r="I5" i="2" s="1"/>
  <c r="I5" i="4" s="1"/>
  <c r="K5" i="9"/>
  <c r="I4" i="10" s="1"/>
  <c r="I4" i="2" s="1"/>
  <c r="I4" i="4" s="1"/>
  <c r="J5" i="9"/>
  <c r="I5" i="9"/>
  <c r="H5" i="9"/>
  <c r="G5" i="9"/>
  <c r="F5" i="9"/>
  <c r="O22" i="1"/>
  <c r="I181" i="10" s="1"/>
  <c r="I181" i="4" s="1"/>
  <c r="M22" i="1"/>
  <c r="I180" i="10" s="1"/>
  <c r="I180" i="4" s="1"/>
  <c r="K22" i="1"/>
  <c r="I179" i="10" s="1"/>
  <c r="I179" i="4" s="1"/>
  <c r="I22" i="1"/>
  <c r="I178" i="10" s="1"/>
  <c r="I178" i="4" s="1"/>
  <c r="G22" i="1"/>
  <c r="I177" i="10" s="1"/>
  <c r="I177" i="4" s="1"/>
  <c r="O21" i="1"/>
  <c r="I171" i="10" s="1"/>
  <c r="I171" i="4" s="1"/>
  <c r="M21" i="1"/>
  <c r="I170" i="10" s="1"/>
  <c r="I170" i="4" s="1"/>
  <c r="K21" i="1"/>
  <c r="I169" i="10" s="1"/>
  <c r="I169" i="4" s="1"/>
  <c r="I21" i="1"/>
  <c r="I168" i="10" s="1"/>
  <c r="I168" i="4" s="1"/>
  <c r="G21" i="1"/>
  <c r="I167" i="10" s="1"/>
  <c r="I167" i="4" s="1"/>
  <c r="O20" i="1"/>
  <c r="I161" i="10" s="1"/>
  <c r="I161" i="4" s="1"/>
  <c r="M20" i="1"/>
  <c r="I160" i="10" s="1"/>
  <c r="I160" i="4" s="1"/>
  <c r="K20" i="1"/>
  <c r="I159" i="10" s="1"/>
  <c r="I159" i="4" s="1"/>
  <c r="I20" i="1"/>
  <c r="I158" i="10" s="1"/>
  <c r="I158" i="4" s="1"/>
  <c r="G20" i="1"/>
  <c r="I157" i="10" s="1"/>
  <c r="I157" i="4" s="1"/>
  <c r="O19" i="1"/>
  <c r="I151" i="10" s="1"/>
  <c r="I151" i="4" s="1"/>
  <c r="M19" i="1"/>
  <c r="I150" i="10" s="1"/>
  <c r="I150" i="4" s="1"/>
  <c r="K19" i="1"/>
  <c r="I149" i="10" s="1"/>
  <c r="I149" i="4" s="1"/>
  <c r="I19" i="1"/>
  <c r="I148" i="10" s="1"/>
  <c r="I148" i="4" s="1"/>
  <c r="G19" i="1"/>
  <c r="I147" i="10" s="1"/>
  <c r="I147" i="4" s="1"/>
  <c r="O18" i="1"/>
  <c r="I141" i="10" s="1"/>
  <c r="I141" i="4" s="1"/>
  <c r="M18" i="1"/>
  <c r="I140" i="10" s="1"/>
  <c r="I140" i="4" s="1"/>
  <c r="K18" i="1"/>
  <c r="I139" i="10" s="1"/>
  <c r="I139" i="4" s="1"/>
  <c r="I18" i="1"/>
  <c r="I138" i="10" s="1"/>
  <c r="I138" i="4" s="1"/>
  <c r="G18" i="1"/>
  <c r="I137" i="10" s="1"/>
  <c r="I137" i="4" s="1"/>
  <c r="O17" i="1"/>
  <c r="I131" i="10" s="1"/>
  <c r="I131" i="4" s="1"/>
  <c r="M17" i="1"/>
  <c r="I130" i="10" s="1"/>
  <c r="I130" i="4" s="1"/>
  <c r="K17" i="1"/>
  <c r="I129" i="10" s="1"/>
  <c r="I129" i="4" s="1"/>
  <c r="I17" i="1"/>
  <c r="I128" i="10" s="1"/>
  <c r="I128" i="4" s="1"/>
  <c r="G17" i="1"/>
  <c r="I127" i="10" s="1"/>
  <c r="I127" i="4" s="1"/>
  <c r="O16" i="1"/>
  <c r="I121" i="10" s="1"/>
  <c r="I121" i="4" s="1"/>
  <c r="M16" i="1"/>
  <c r="I120" i="10" s="1"/>
  <c r="I120" i="4" s="1"/>
  <c r="K16" i="1"/>
  <c r="I119" i="10" s="1"/>
  <c r="I119" i="4" s="1"/>
  <c r="I16" i="1"/>
  <c r="I118" i="10" s="1"/>
  <c r="I118" i="4" s="1"/>
  <c r="G16" i="1"/>
  <c r="I117" i="10" s="1"/>
  <c r="I117" i="4" s="1"/>
  <c r="O15" i="1"/>
  <c r="I111" i="10" s="1"/>
  <c r="I111" i="4" s="1"/>
  <c r="M15" i="1"/>
  <c r="I110" i="10" s="1"/>
  <c r="I110" i="4" s="1"/>
  <c r="K15" i="1"/>
  <c r="I109" i="10" s="1"/>
  <c r="I109" i="4" s="1"/>
  <c r="I15" i="1"/>
  <c r="I108" i="10" s="1"/>
  <c r="I108" i="4" s="1"/>
  <c r="G15" i="1"/>
  <c r="I107" i="10" s="1"/>
  <c r="I107" i="4" s="1"/>
  <c r="O14" i="1"/>
  <c r="I101" i="10" s="1"/>
  <c r="I101" i="4" s="1"/>
  <c r="M14" i="1"/>
  <c r="I100" i="10" s="1"/>
  <c r="I100" i="4" s="1"/>
  <c r="K14" i="1"/>
  <c r="I99" i="10" s="1"/>
  <c r="I99" i="4" s="1"/>
  <c r="I14" i="1"/>
  <c r="I98" i="10" s="1"/>
  <c r="I98" i="4" s="1"/>
  <c r="G14" i="1"/>
  <c r="I97" i="10" s="1"/>
  <c r="I97" i="4" s="1"/>
  <c r="O13" i="1"/>
  <c r="I91" i="10" s="1"/>
  <c r="I91" i="2" s="1"/>
  <c r="I91" i="4" s="1"/>
  <c r="M13" i="1"/>
  <c r="I90" i="10" s="1"/>
  <c r="I90" i="2" s="1"/>
  <c r="I90" i="4" s="1"/>
  <c r="K13" i="1"/>
  <c r="I89" i="10" s="1"/>
  <c r="I89" i="2" s="1"/>
  <c r="I89" i="4" s="1"/>
  <c r="I13" i="1"/>
  <c r="I88" i="10" s="1"/>
  <c r="I88" i="2" s="1"/>
  <c r="I88" i="4" s="1"/>
  <c r="G13" i="1"/>
  <c r="I87" i="10" s="1"/>
  <c r="I87" i="2" s="1"/>
  <c r="I87" i="4" s="1"/>
  <c r="O12" i="1"/>
  <c r="I81" i="10" s="1"/>
  <c r="I81" i="2" s="1"/>
  <c r="I81" i="4" s="1"/>
  <c r="M12" i="1"/>
  <c r="I80" i="10" s="1"/>
  <c r="I80" i="2" s="1"/>
  <c r="I80" i="4" s="1"/>
  <c r="K12" i="1"/>
  <c r="I79" i="10" s="1"/>
  <c r="I79" i="2" s="1"/>
  <c r="I79" i="4" s="1"/>
  <c r="I12" i="1"/>
  <c r="I78" i="10" s="1"/>
  <c r="I78" i="2" s="1"/>
  <c r="I78" i="4" s="1"/>
  <c r="G12" i="1"/>
  <c r="I77" i="10" s="1"/>
  <c r="I77" i="2" s="1"/>
  <c r="I77" i="4" s="1"/>
  <c r="O11" i="1"/>
  <c r="I71" i="10" s="1"/>
  <c r="I71" i="2" s="1"/>
  <c r="I71" i="4" s="1"/>
  <c r="M11" i="1"/>
  <c r="I70" i="10" s="1"/>
  <c r="I70" i="2" s="1"/>
  <c r="I70" i="4" s="1"/>
  <c r="K11" i="1"/>
  <c r="I69" i="10" s="1"/>
  <c r="I69" i="2" s="1"/>
  <c r="I69" i="4" s="1"/>
  <c r="I11" i="1"/>
  <c r="I68" i="10" s="1"/>
  <c r="I68" i="2" s="1"/>
  <c r="I68" i="4" s="1"/>
  <c r="G11" i="1"/>
  <c r="I67" i="10" s="1"/>
  <c r="I67" i="2" s="1"/>
  <c r="I67" i="4" s="1"/>
  <c r="O10" i="1"/>
  <c r="I61" i="10" s="1"/>
  <c r="I61" i="2" s="1"/>
  <c r="I61" i="4" s="1"/>
  <c r="M10" i="1"/>
  <c r="I60" i="10" s="1"/>
  <c r="K10" i="1"/>
  <c r="I59" i="10" s="1"/>
  <c r="I10" i="1"/>
  <c r="I58" i="10" s="1"/>
  <c r="G10" i="1"/>
  <c r="I57" i="10" s="1"/>
  <c r="I57" i="2" s="1"/>
  <c r="I57" i="4" s="1"/>
  <c r="O9" i="1"/>
  <c r="I51" i="10" s="1"/>
  <c r="M9" i="1"/>
  <c r="I50" i="10" s="1"/>
  <c r="I50" i="2" s="1"/>
  <c r="I50" i="4" s="1"/>
  <c r="K9" i="1"/>
  <c r="I49" i="10" s="1"/>
  <c r="I49" i="2" s="1"/>
  <c r="I49" i="4" s="1"/>
  <c r="I9" i="1"/>
  <c r="I48" i="10" s="1"/>
  <c r="I48" i="2" s="1"/>
  <c r="I48" i="4" s="1"/>
  <c r="G9" i="1"/>
  <c r="I47" i="10" s="1"/>
  <c r="O8" i="1"/>
  <c r="I41" i="10" s="1"/>
  <c r="I41" i="2" s="1"/>
  <c r="I41" i="4" s="1"/>
  <c r="M8" i="1"/>
  <c r="I40" i="10" s="1"/>
  <c r="I40" i="2" s="1"/>
  <c r="I40" i="4" s="1"/>
  <c r="K8" i="1"/>
  <c r="I39" i="10" s="1"/>
  <c r="I8" i="1"/>
  <c r="I38" i="10" s="1"/>
  <c r="I38" i="2" s="1"/>
  <c r="I38" i="4" s="1"/>
  <c r="G8" i="1"/>
  <c r="I37" i="10" s="1"/>
  <c r="O7" i="1"/>
  <c r="I31" i="10" s="1"/>
  <c r="M7" i="1"/>
  <c r="I30" i="10" s="1"/>
  <c r="K7" i="1"/>
  <c r="I29" i="10" s="1"/>
  <c r="I7" i="1"/>
  <c r="I28" i="10" s="1"/>
  <c r="I28" i="2" s="1"/>
  <c r="I28" i="4" s="1"/>
  <c r="G7" i="1"/>
  <c r="I27" i="10" s="1"/>
  <c r="O6" i="1"/>
  <c r="I21" i="10" s="1"/>
  <c r="I21" i="2" s="1"/>
  <c r="I21" i="4" s="1"/>
  <c r="M6" i="1"/>
  <c r="I20" i="10" s="1"/>
  <c r="I20" i="2" s="1"/>
  <c r="I20" i="4" s="1"/>
  <c r="K6" i="1"/>
  <c r="I19" i="10" s="1"/>
  <c r="I6" i="1"/>
  <c r="I18" i="10" s="1"/>
  <c r="I18" i="2" s="1"/>
  <c r="I18" i="4" s="1"/>
  <c r="G6" i="1"/>
  <c r="I17" i="10" s="1"/>
  <c r="I17" i="2" s="1"/>
  <c r="I17" i="4" s="1"/>
  <c r="O5" i="1"/>
  <c r="I11" i="10" s="1"/>
  <c r="M5" i="1"/>
  <c r="I10" i="10" s="1"/>
  <c r="K5" i="1"/>
  <c r="I9" i="10" s="1"/>
  <c r="I5" i="1"/>
  <c r="I8" i="10" s="1"/>
  <c r="I8" i="2" s="1"/>
  <c r="I8" i="4" s="1"/>
  <c r="G5" i="1"/>
  <c r="I7" i="10" s="1"/>
  <c r="I7" i="2" s="1"/>
  <c r="I7" i="4" s="1"/>
  <c r="N22" i="1"/>
  <c r="G181" i="10" s="1"/>
  <c r="G181" i="4" s="1"/>
  <c r="L22" i="1"/>
  <c r="G180" i="10" s="1"/>
  <c r="G180" i="4" s="1"/>
  <c r="J22" i="1"/>
  <c r="G179" i="10" s="1"/>
  <c r="G179" i="4" s="1"/>
  <c r="H22" i="1"/>
  <c r="G178" i="10" s="1"/>
  <c r="G178" i="4" s="1"/>
  <c r="F22" i="1"/>
  <c r="G177" i="10" s="1"/>
  <c r="G177" i="4" s="1"/>
  <c r="N21" i="1"/>
  <c r="G171" i="10" s="1"/>
  <c r="G171" i="4" s="1"/>
  <c r="L21" i="1"/>
  <c r="G170" i="10" s="1"/>
  <c r="G170" i="4" s="1"/>
  <c r="J21" i="1"/>
  <c r="G169" i="10" s="1"/>
  <c r="G169" i="4" s="1"/>
  <c r="H21" i="1"/>
  <c r="G168" i="10" s="1"/>
  <c r="G168" i="4" s="1"/>
  <c r="F21" i="1"/>
  <c r="G167" i="10" s="1"/>
  <c r="G167" i="4" s="1"/>
  <c r="N20" i="1"/>
  <c r="G161" i="10" s="1"/>
  <c r="G161" i="4" s="1"/>
  <c r="L20" i="1"/>
  <c r="G160" i="10" s="1"/>
  <c r="G160" i="4" s="1"/>
  <c r="J20" i="1"/>
  <c r="G159" i="10" s="1"/>
  <c r="G159" i="4" s="1"/>
  <c r="H20" i="1"/>
  <c r="G158" i="10" s="1"/>
  <c r="G158" i="4" s="1"/>
  <c r="F20" i="1"/>
  <c r="G157" i="10" s="1"/>
  <c r="G157" i="4" s="1"/>
  <c r="N19" i="1"/>
  <c r="G151" i="10" s="1"/>
  <c r="G151" i="4" s="1"/>
  <c r="L19" i="1"/>
  <c r="G150" i="10" s="1"/>
  <c r="G150" i="4" s="1"/>
  <c r="J19" i="1"/>
  <c r="G149" i="10" s="1"/>
  <c r="G149" i="4" s="1"/>
  <c r="H19" i="1"/>
  <c r="G148" i="10" s="1"/>
  <c r="G148" i="4" s="1"/>
  <c r="F19" i="1"/>
  <c r="G147" i="10" s="1"/>
  <c r="G147" i="4" s="1"/>
  <c r="N18" i="1"/>
  <c r="G141" i="10" s="1"/>
  <c r="G141" i="4" s="1"/>
  <c r="L18" i="1"/>
  <c r="G140" i="10" s="1"/>
  <c r="G140" i="4" s="1"/>
  <c r="J18" i="1"/>
  <c r="G139" i="10" s="1"/>
  <c r="G139" i="4" s="1"/>
  <c r="H18" i="1"/>
  <c r="G138" i="10" s="1"/>
  <c r="G138" i="4" s="1"/>
  <c r="F18" i="1"/>
  <c r="G137" i="10" s="1"/>
  <c r="G137" i="4" s="1"/>
  <c r="N17" i="1"/>
  <c r="G131" i="10" s="1"/>
  <c r="G131" i="4" s="1"/>
  <c r="L17" i="1"/>
  <c r="G130" i="10" s="1"/>
  <c r="G130" i="4" s="1"/>
  <c r="J17" i="1"/>
  <c r="G129" i="10" s="1"/>
  <c r="G129" i="4" s="1"/>
  <c r="H17" i="1"/>
  <c r="G128" i="10" s="1"/>
  <c r="G128" i="4" s="1"/>
  <c r="F17" i="1"/>
  <c r="G127" i="10" s="1"/>
  <c r="G127" i="4" s="1"/>
  <c r="N16" i="1"/>
  <c r="G121" i="10" s="1"/>
  <c r="G121" i="4" s="1"/>
  <c r="L16" i="1"/>
  <c r="G120" i="10" s="1"/>
  <c r="G120" i="4" s="1"/>
  <c r="J16" i="1"/>
  <c r="G119" i="10" s="1"/>
  <c r="G119" i="4" s="1"/>
  <c r="H16" i="1"/>
  <c r="G118" i="10" s="1"/>
  <c r="G118" i="4" s="1"/>
  <c r="F16" i="1"/>
  <c r="G117" i="10" s="1"/>
  <c r="G117" i="4" s="1"/>
  <c r="N15" i="1"/>
  <c r="G111" i="10" s="1"/>
  <c r="G111" i="4" s="1"/>
  <c r="L15" i="1"/>
  <c r="G110" i="10" s="1"/>
  <c r="G110" i="4" s="1"/>
  <c r="J15" i="1"/>
  <c r="G109" i="10" s="1"/>
  <c r="G109" i="4" s="1"/>
  <c r="H15" i="1"/>
  <c r="G108" i="10" s="1"/>
  <c r="G108" i="4" s="1"/>
  <c r="N14" i="1"/>
  <c r="G101" i="10" s="1"/>
  <c r="G101" i="4" s="1"/>
  <c r="L14" i="1"/>
  <c r="G100" i="10" s="1"/>
  <c r="G100" i="4" s="1"/>
  <c r="J14" i="1"/>
  <c r="G99" i="10" s="1"/>
  <c r="G99" i="4" s="1"/>
  <c r="H14" i="1"/>
  <c r="G98" i="10" s="1"/>
  <c r="G98" i="4" s="1"/>
  <c r="F14" i="1"/>
  <c r="G97" i="10" s="1"/>
  <c r="G97" i="4" s="1"/>
  <c r="N13" i="1"/>
  <c r="G91" i="10" s="1"/>
  <c r="G91" i="2" s="1"/>
  <c r="G91" i="4" s="1"/>
  <c r="L13" i="1"/>
  <c r="G90" i="10" s="1"/>
  <c r="G90" i="2" s="1"/>
  <c r="G90" i="4" s="1"/>
  <c r="J13" i="1"/>
  <c r="G89" i="10" s="1"/>
  <c r="G89" i="2" s="1"/>
  <c r="G89" i="4" s="1"/>
  <c r="H13" i="1"/>
  <c r="G88" i="10" s="1"/>
  <c r="G88" i="2" s="1"/>
  <c r="G88" i="4" s="1"/>
  <c r="F13" i="1"/>
  <c r="G87" i="10" s="1"/>
  <c r="G87" i="2" s="1"/>
  <c r="G87" i="4" s="1"/>
  <c r="N12" i="1"/>
  <c r="G81" i="10" s="1"/>
  <c r="G81" i="2" s="1"/>
  <c r="G81" i="4" s="1"/>
  <c r="L12" i="1"/>
  <c r="G80" i="10" s="1"/>
  <c r="G80" i="2" s="1"/>
  <c r="G80" i="4" s="1"/>
  <c r="J12" i="1"/>
  <c r="G79" i="10" s="1"/>
  <c r="G79" i="2" s="1"/>
  <c r="G79" i="4" s="1"/>
  <c r="H12" i="1"/>
  <c r="G78" i="10" s="1"/>
  <c r="G78" i="2" s="1"/>
  <c r="G78" i="4" s="1"/>
  <c r="F12" i="1"/>
  <c r="G77" i="10" s="1"/>
  <c r="G77" i="2" s="1"/>
  <c r="G77" i="4" s="1"/>
  <c r="N11" i="1"/>
  <c r="G71" i="10" s="1"/>
  <c r="G71" i="2" s="1"/>
  <c r="G71" i="4" s="1"/>
  <c r="L11" i="1"/>
  <c r="G70" i="10" s="1"/>
  <c r="G70" i="2" s="1"/>
  <c r="G70" i="4" s="1"/>
  <c r="J11" i="1"/>
  <c r="G69" i="10" s="1"/>
  <c r="G69" i="2" s="1"/>
  <c r="G69" i="4" s="1"/>
  <c r="H11" i="1"/>
  <c r="G68" i="10" s="1"/>
  <c r="G68" i="2" s="1"/>
  <c r="G68" i="4" s="1"/>
  <c r="F11" i="1"/>
  <c r="G67" i="10" s="1"/>
  <c r="G67" i="2" s="1"/>
  <c r="G67" i="4" s="1"/>
  <c r="N10" i="1"/>
  <c r="G61" i="10" s="1"/>
  <c r="L10" i="1"/>
  <c r="G60" i="10" s="1"/>
  <c r="J10" i="1"/>
  <c r="G59" i="10" s="1"/>
  <c r="G59" i="2" s="1"/>
  <c r="G59" i="4" s="1"/>
  <c r="H10" i="1"/>
  <c r="G58" i="10" s="1"/>
  <c r="G58" i="2" s="1"/>
  <c r="G58" i="4" s="1"/>
  <c r="F10" i="1"/>
  <c r="G57" i="10" s="1"/>
  <c r="N9" i="1"/>
  <c r="G51" i="10" s="1"/>
  <c r="G51" i="2" s="1"/>
  <c r="G51" i="4" s="1"/>
  <c r="L9" i="1"/>
  <c r="G50" i="10" s="1"/>
  <c r="J9" i="1"/>
  <c r="G49" i="10" s="1"/>
  <c r="G49" i="2" s="1"/>
  <c r="G49" i="4" s="1"/>
  <c r="H9" i="1"/>
  <c r="G48" i="10" s="1"/>
  <c r="G48" i="2" s="1"/>
  <c r="G48" i="4" s="1"/>
  <c r="F9" i="1"/>
  <c r="G47" i="10" s="1"/>
  <c r="N8" i="1"/>
  <c r="G41" i="10" s="1"/>
  <c r="L8" i="1"/>
  <c r="G40" i="10" s="1"/>
  <c r="J8" i="1"/>
  <c r="G39" i="10" s="1"/>
  <c r="H8" i="1"/>
  <c r="G38" i="10" s="1"/>
  <c r="F8" i="1"/>
  <c r="G37" i="10" s="1"/>
  <c r="N7" i="1"/>
  <c r="G31" i="10" s="1"/>
  <c r="G31" i="2" s="1"/>
  <c r="G31" i="4" s="1"/>
  <c r="L7" i="1"/>
  <c r="G30" i="10" s="1"/>
  <c r="J7" i="1"/>
  <c r="G29" i="10" s="1"/>
  <c r="G29" i="2" s="1"/>
  <c r="G29" i="4" s="1"/>
  <c r="H7" i="1"/>
  <c r="G28" i="10" s="1"/>
  <c r="F7" i="1"/>
  <c r="G27" i="10" s="1"/>
  <c r="N6" i="1"/>
  <c r="G21" i="10" s="1"/>
  <c r="L6" i="1"/>
  <c r="G20" i="10" s="1"/>
  <c r="J6" i="1"/>
  <c r="G19" i="10" s="1"/>
  <c r="H6" i="1"/>
  <c r="G18" i="10" s="1"/>
  <c r="G18" i="2" s="1"/>
  <c r="G18" i="4" s="1"/>
  <c r="F6" i="1"/>
  <c r="G17" i="10" s="1"/>
  <c r="G17" i="2" s="1"/>
  <c r="G17" i="4" s="1"/>
  <c r="N5" i="1"/>
  <c r="G11" i="10" s="1"/>
  <c r="G11" i="2" s="1"/>
  <c r="G11" i="4" s="1"/>
  <c r="L5" i="1"/>
  <c r="G10" i="10" s="1"/>
  <c r="J5" i="1"/>
  <c r="H5" i="1"/>
  <c r="F5" i="1"/>
  <c r="G7" i="10" s="1"/>
  <c r="G7" i="2" s="1"/>
  <c r="G7" i="4" s="1"/>
  <c r="I65" i="10"/>
  <c r="I65" i="2" s="1"/>
  <c r="I65" i="4" s="1"/>
  <c r="I25" i="10"/>
  <c r="I25" i="2" s="1"/>
  <c r="I25" i="4" s="1"/>
  <c r="G13" i="10"/>
  <c r="G13" i="2" s="1"/>
  <c r="G13" i="4" s="1"/>
  <c r="G12" i="10"/>
  <c r="G5" i="10"/>
  <c r="I175" i="10"/>
  <c r="I175" i="4" s="1"/>
  <c r="I174" i="10"/>
  <c r="I174" i="4" s="1"/>
  <c r="G174" i="10"/>
  <c r="G174" i="4" s="1"/>
  <c r="G172" i="10"/>
  <c r="G172" i="4" s="1"/>
  <c r="I166" i="10"/>
  <c r="I166" i="4" s="1"/>
  <c r="G163" i="10"/>
  <c r="G163" i="4" s="1"/>
  <c r="I154" i="10"/>
  <c r="I154" i="4" s="1"/>
  <c r="I143" i="10"/>
  <c r="I143" i="4" s="1"/>
  <c r="G143" i="10"/>
  <c r="G143" i="4" s="1"/>
  <c r="G136" i="10"/>
  <c r="G136" i="4" s="1"/>
  <c r="I132" i="10"/>
  <c r="I132" i="4" s="1"/>
  <c r="G132" i="10"/>
  <c r="G132" i="4" s="1"/>
  <c r="I123" i="10"/>
  <c r="I123" i="4" s="1"/>
  <c r="I116" i="10"/>
  <c r="I116" i="4" s="1"/>
  <c r="G116" i="10"/>
  <c r="G116" i="4" s="1"/>
  <c r="G105" i="10"/>
  <c r="G105" i="4" s="1"/>
  <c r="I96" i="10"/>
  <c r="I96" i="4" s="1"/>
  <c r="G83" i="10"/>
  <c r="G83" i="2" s="1"/>
  <c r="G83" i="4" s="1"/>
  <c r="G76" i="10"/>
  <c r="G76" i="2" s="1"/>
  <c r="G76" i="4" s="1"/>
  <c r="I63" i="10"/>
  <c r="I63" i="2" s="1"/>
  <c r="I63" i="4" s="1"/>
  <c r="I56" i="10"/>
  <c r="G55" i="10"/>
  <c r="G55" i="2" s="1"/>
  <c r="G55" i="4" s="1"/>
  <c r="I54" i="10"/>
  <c r="I54" i="2" s="1"/>
  <c r="I54" i="4" s="1"/>
  <c r="G54" i="10"/>
  <c r="I45" i="10"/>
  <c r="G45" i="10"/>
  <c r="G34" i="10"/>
  <c r="G34" i="2" s="1"/>
  <c r="G34" i="4" s="1"/>
  <c r="C1" i="4"/>
  <c r="B1" i="4"/>
  <c r="I1" i="4"/>
  <c r="H1" i="4"/>
  <c r="G1" i="4"/>
  <c r="F1" i="4"/>
  <c r="E1" i="4"/>
  <c r="D1" i="4"/>
  <c r="G63" i="2" l="1"/>
  <c r="G63" i="4" s="1"/>
  <c r="G20" i="2"/>
  <c r="G20" i="4" s="1"/>
  <c r="G38" i="2"/>
  <c r="G38" i="4" s="1"/>
  <c r="G47" i="2"/>
  <c r="G47" i="4" s="1"/>
  <c r="G60" i="2"/>
  <c r="G60" i="4" s="1"/>
  <c r="I19" i="2"/>
  <c r="I19" i="4" s="1"/>
  <c r="I59" i="2"/>
  <c r="I59" i="4" s="1"/>
  <c r="G42" i="2"/>
  <c r="G42" i="4" s="1"/>
  <c r="G46" i="2"/>
  <c r="G46" i="4" s="1"/>
  <c r="I14" i="2"/>
  <c r="I14" i="4" s="1"/>
  <c r="G8" i="2"/>
  <c r="G8" i="4" s="1"/>
  <c r="G8" i="10"/>
  <c r="G5" i="2" s="1"/>
  <c r="G5" i="4" s="1"/>
  <c r="G21" i="2"/>
  <c r="G21" i="4" s="1"/>
  <c r="G30" i="2"/>
  <c r="G30" i="4" s="1"/>
  <c r="G57" i="2"/>
  <c r="G57" i="4" s="1"/>
  <c r="G61" i="2"/>
  <c r="G61" i="4" s="1"/>
  <c r="I11" i="2"/>
  <c r="I11" i="4" s="1"/>
  <c r="I29" i="2"/>
  <c r="I29" i="4" s="1"/>
  <c r="I47" i="2"/>
  <c r="I47" i="4" s="1"/>
  <c r="I60" i="2"/>
  <c r="I60" i="4" s="1"/>
  <c r="I46" i="2"/>
  <c r="I46" i="4" s="1"/>
  <c r="G9" i="10"/>
  <c r="G40" i="2"/>
  <c r="G40" i="4" s="1"/>
  <c r="I39" i="2"/>
  <c r="I39" i="4" s="1"/>
  <c r="G25" i="2"/>
  <c r="G25" i="4" s="1"/>
  <c r="G56" i="2"/>
  <c r="G56" i="4" s="1"/>
  <c r="I13" i="2"/>
  <c r="I13" i="4" s="1"/>
  <c r="I56" i="2"/>
  <c r="I56" i="4" s="1"/>
  <c r="G54" i="2"/>
  <c r="G54" i="4" s="1"/>
  <c r="G12" i="2"/>
  <c r="G12" i="4" s="1"/>
  <c r="G19" i="2"/>
  <c r="G19" i="4" s="1"/>
  <c r="G28" i="2"/>
  <c r="G28" i="4" s="1"/>
  <c r="G41" i="2"/>
  <c r="G41" i="4" s="1"/>
  <c r="G50" i="2"/>
  <c r="G50" i="4" s="1"/>
  <c r="I31" i="2"/>
  <c r="I31" i="4" s="1"/>
  <c r="I58" i="2"/>
  <c r="I58" i="4" s="1"/>
  <c r="I32" i="2"/>
  <c r="I32" i="4" s="1"/>
  <c r="G43" i="10"/>
  <c r="I73" i="10"/>
  <c r="I73" i="2" s="1"/>
  <c r="I73" i="4" s="1"/>
  <c r="I24" i="10"/>
  <c r="I24" i="2" s="1"/>
  <c r="I24" i="4" s="1"/>
  <c r="I74" i="10"/>
  <c r="I74" i="2" s="1"/>
  <c r="I74" i="4" s="1"/>
  <c r="G66" i="10"/>
  <c r="G66" i="2" s="1"/>
  <c r="G66" i="4" s="1"/>
  <c r="I34" i="10"/>
  <c r="I34" i="2" s="1"/>
  <c r="I34" i="4" s="1"/>
  <c r="I66" i="10"/>
  <c r="I66" i="2" s="1"/>
  <c r="I66" i="4" s="1"/>
  <c r="I115" i="10"/>
  <c r="I115" i="4" s="1"/>
  <c r="G6" i="10"/>
  <c r="G6" i="2" s="1"/>
  <c r="G6" i="4" s="1"/>
  <c r="I76" i="10"/>
  <c r="I76" i="2" s="1"/>
  <c r="I76" i="4" s="1"/>
  <c r="I52" i="10"/>
  <c r="I52" i="2" s="1"/>
  <c r="I52" i="4" s="1"/>
  <c r="I85" i="10"/>
  <c r="I85" i="2" s="1"/>
  <c r="I85" i="4" s="1"/>
  <c r="G86" i="10"/>
  <c r="G86" i="2" s="1"/>
  <c r="G86" i="4" s="1"/>
  <c r="G125" i="10"/>
  <c r="G125" i="4" s="1"/>
  <c r="G73" i="10"/>
  <c r="G73" i="2" s="1"/>
  <c r="G73" i="4" s="1"/>
  <c r="G112" i="10"/>
  <c r="G112" i="4" s="1"/>
  <c r="G44" i="10"/>
  <c r="G44" i="2" s="1"/>
  <c r="G44" i="4" s="1"/>
  <c r="I3" i="10"/>
  <c r="I3" i="2" s="1"/>
  <c r="I3" i="4" s="1"/>
  <c r="G94" i="10"/>
  <c r="G94" i="4" s="1"/>
  <c r="I94" i="10"/>
  <c r="I94" i="4" s="1"/>
  <c r="I26" i="10"/>
  <c r="I26" i="2" s="1"/>
  <c r="I26" i="4" s="1"/>
  <c r="I42" i="10"/>
  <c r="I42" i="2" s="1"/>
  <c r="I42" i="4" s="1"/>
  <c r="I84" i="10"/>
  <c r="I84" i="2" s="1"/>
  <c r="I84" i="4" s="1"/>
  <c r="G23" i="10"/>
  <c r="G23" i="2" s="1"/>
  <c r="G23" i="4" s="1"/>
  <c r="G135" i="10"/>
  <c r="G135" i="4" s="1"/>
  <c r="G93" i="10"/>
  <c r="G93" i="4" s="1"/>
  <c r="I122" i="10"/>
  <c r="I122" i="4" s="1"/>
  <c r="G155" i="10"/>
  <c r="G155" i="4" s="1"/>
  <c r="G35" i="10"/>
  <c r="G35" i="2" s="1"/>
  <c r="G35" i="4" s="1"/>
  <c r="G176" i="10"/>
  <c r="G176" i="4" s="1"/>
  <c r="G26" i="10"/>
  <c r="G26" i="2" s="1"/>
  <c r="G26" i="4" s="1"/>
  <c r="I43" i="10"/>
  <c r="I45" i="2" s="1"/>
  <c r="I45" i="4" s="1"/>
  <c r="G164" i="10"/>
  <c r="G164" i="4" s="1"/>
  <c r="G3" i="10"/>
  <c r="G3" i="2" s="1"/>
  <c r="G3" i="4" s="1"/>
  <c r="I22" i="10"/>
  <c r="I22" i="2" s="1"/>
  <c r="I22" i="4" s="1"/>
  <c r="G114" i="10"/>
  <c r="G114" i="4" s="1"/>
  <c r="I55" i="10"/>
  <c r="I55" i="2" s="1"/>
  <c r="I55" i="4" s="1"/>
  <c r="I105" i="10"/>
  <c r="I105" i="4" s="1"/>
  <c r="I172" i="10"/>
  <c r="I172" i="4" s="1"/>
  <c r="G4" i="10"/>
  <c r="G4" i="2" s="1"/>
  <c r="G4" i="4" s="1"/>
  <c r="I23" i="10"/>
  <c r="I23" i="2" s="1"/>
  <c r="I23" i="4" s="1"/>
  <c r="I35" i="10"/>
  <c r="I35" i="2" s="1"/>
  <c r="I35" i="4" s="1"/>
  <c r="I2" i="10"/>
  <c r="I2" i="2" s="1"/>
  <c r="I2" i="4" s="1"/>
  <c r="G103" i="10"/>
  <c r="G103" i="4" s="1"/>
  <c r="I75" i="10"/>
  <c r="I75" i="2" s="1"/>
  <c r="I75" i="4" s="1"/>
  <c r="I134" i="10"/>
  <c r="I134" i="4" s="1"/>
  <c r="G2" i="10"/>
  <c r="G2" i="2" s="1"/>
  <c r="G2" i="4" s="1"/>
  <c r="I83" i="10"/>
  <c r="I83" i="2" s="1"/>
  <c r="I83" i="4" s="1"/>
  <c r="I103" i="10"/>
  <c r="I103" i="4" s="1"/>
  <c r="I145" i="10"/>
  <c r="I145" i="4" s="1"/>
  <c r="I33" i="10"/>
  <c r="G72" i="10"/>
  <c r="G72" i="2" s="1"/>
  <c r="G72" i="4" s="1"/>
  <c r="G115" i="10"/>
  <c r="G115" i="4" s="1"/>
  <c r="G36" i="10"/>
  <c r="G36" i="2" s="1"/>
  <c r="G36" i="4" s="1"/>
  <c r="G95" i="10"/>
  <c r="G95" i="4" s="1"/>
  <c r="G126" i="10"/>
  <c r="G126" i="4" s="1"/>
  <c r="G146" i="10"/>
  <c r="G146" i="4" s="1"/>
  <c r="G22" i="10"/>
  <c r="G22" i="2" s="1"/>
  <c r="G22" i="4" s="1"/>
  <c r="G84" i="10"/>
  <c r="G84" i="2" s="1"/>
  <c r="G84" i="4" s="1"/>
  <c r="G64" i="10"/>
  <c r="G64" i="2" s="1"/>
  <c r="G64" i="4" s="1"/>
  <c r="I95" i="10"/>
  <c r="I95" i="4" s="1"/>
  <c r="I126" i="10"/>
  <c r="I126" i="4" s="1"/>
  <c r="I142" i="10"/>
  <c r="I142" i="4" s="1"/>
  <c r="I44" i="10"/>
  <c r="I44" i="2" s="1"/>
  <c r="I44" i="4" s="1"/>
  <c r="G165" i="10"/>
  <c r="G165" i="4" s="1"/>
  <c r="I173" i="10"/>
  <c r="I173" i="4" s="1"/>
  <c r="I64" i="10"/>
  <c r="I64" i="2" s="1"/>
  <c r="I64" i="4" s="1"/>
  <c r="I16" i="10"/>
  <c r="I16" i="2" s="1"/>
  <c r="I16" i="4" s="1"/>
  <c r="I36" i="10"/>
  <c r="I36" i="2" s="1"/>
  <c r="I36" i="4" s="1"/>
  <c r="I114" i="10"/>
  <c r="I114" i="4" s="1"/>
  <c r="I106" i="10"/>
  <c r="I106" i="4" s="1"/>
  <c r="I6" i="10"/>
  <c r="I6" i="2" s="1"/>
  <c r="I6" i="4" s="1"/>
  <c r="I176" i="10"/>
  <c r="I176" i="4" s="1"/>
  <c r="G33" i="10"/>
  <c r="G33" i="2" s="1"/>
  <c r="G33" i="4" s="1"/>
  <c r="I165" i="10"/>
  <c r="I165" i="4" s="1"/>
  <c r="G43" i="2" l="1"/>
  <c r="G43" i="4" s="1"/>
  <c r="I27" i="2"/>
  <c r="I27" i="4" s="1"/>
  <c r="G37" i="2"/>
  <c r="G37" i="4" s="1"/>
  <c r="I30" i="2"/>
  <c r="I30" i="4" s="1"/>
  <c r="G9" i="2"/>
  <c r="G9" i="4" s="1"/>
  <c r="I51" i="2"/>
  <c r="I51" i="4" s="1"/>
  <c r="I37" i="2"/>
  <c r="I37" i="4" s="1"/>
  <c r="I43" i="2"/>
  <c r="I43" i="4" s="1"/>
  <c r="I9" i="2"/>
  <c r="I9" i="4" s="1"/>
  <c r="G10" i="2"/>
  <c r="G10" i="4" s="1"/>
  <c r="I33" i="2"/>
  <c r="I33" i="4" s="1"/>
  <c r="G45" i="2"/>
  <c r="G45" i="4" s="1"/>
  <c r="G27" i="2"/>
  <c r="G27" i="4" s="1"/>
  <c r="G39" i="2"/>
  <c r="G39" i="4" s="1"/>
  <c r="I10" i="2"/>
  <c r="I10" i="4" s="1"/>
</calcChain>
</file>

<file path=xl/sharedStrings.xml><?xml version="1.0" encoding="utf-8"?>
<sst xmlns="http://schemas.openxmlformats.org/spreadsheetml/2006/main" count="3545" uniqueCount="507">
  <si>
    <t>対　戦</t>
    <rPh sb="0" eb="1">
      <t>タイ</t>
    </rPh>
    <rPh sb="2" eb="3">
      <t>イクサ</t>
    </rPh>
    <phoneticPr fontId="1"/>
  </si>
  <si>
    <t>節</t>
    <rPh sb="0" eb="1">
      <t>セツ</t>
    </rPh>
    <phoneticPr fontId="1"/>
  </si>
  <si>
    <t>月/日</t>
    <rPh sb="0" eb="1">
      <t>ゲツ</t>
    </rPh>
    <rPh sb="2" eb="3">
      <t>ニチ</t>
    </rPh>
    <phoneticPr fontId="1"/>
  </si>
  <si>
    <t>曜日</t>
    <rPh sb="0" eb="1">
      <t>ヨウビ</t>
    </rPh>
    <rPh sb="1" eb="2">
      <t>ヒ</t>
    </rPh>
    <phoneticPr fontId="1"/>
  </si>
  <si>
    <t>開始時間</t>
    <rPh sb="0" eb="4">
      <t>カイシジカン</t>
    </rPh>
    <phoneticPr fontId="1"/>
  </si>
  <si>
    <t>試合番号</t>
    <rPh sb="0" eb="4">
      <t>シアイバンゴウ</t>
    </rPh>
    <phoneticPr fontId="1"/>
  </si>
  <si>
    <t>対戦カード</t>
    <rPh sb="0" eb="2">
      <t>タイセン</t>
    </rPh>
    <phoneticPr fontId="1"/>
  </si>
  <si>
    <t>会　　場</t>
    <rPh sb="0" eb="4">
      <t>カイジョウ</t>
    </rPh>
    <phoneticPr fontId="1"/>
  </si>
  <si>
    <t>VS</t>
    <phoneticPr fontId="1"/>
  </si>
  <si>
    <t>VS</t>
  </si>
  <si>
    <t>２部Bグループ</t>
    <rPh sb="1" eb="2">
      <t>ブ</t>
    </rPh>
    <phoneticPr fontId="1"/>
  </si>
  <si>
    <t>２部Ａグループ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</si>
  <si>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</si>
  <si>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</si>
  <si>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</si>
  <si>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</si>
  <si>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</si>
  <si>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</si>
  <si>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</si>
  <si>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</si>
  <si>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</si>
  <si>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</si>
  <si>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</si>
  <si>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</si>
  <si>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</si>
  <si>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</si>
  <si>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VS</t>
    <phoneticPr fontId="1"/>
  </si>
  <si>
    <t>2A01</t>
  </si>
  <si>
    <t>2A02</t>
  </si>
  <si>
    <t>2A03</t>
  </si>
  <si>
    <t>2A04</t>
  </si>
  <si>
    <t>2A05</t>
  </si>
  <si>
    <t>2B01</t>
  </si>
  <si>
    <t>2B02</t>
  </si>
  <si>
    <t>2B03</t>
  </si>
  <si>
    <t>2B04</t>
  </si>
  <si>
    <t>2B05</t>
  </si>
  <si>
    <t>2A06</t>
  </si>
  <si>
    <t>2A07</t>
  </si>
  <si>
    <t>2A08</t>
  </si>
  <si>
    <t>2A09</t>
  </si>
  <si>
    <t>2A10</t>
  </si>
  <si>
    <t>2B06</t>
  </si>
  <si>
    <t>2B07</t>
  </si>
  <si>
    <t>2B08</t>
  </si>
  <si>
    <t>2B09</t>
  </si>
  <si>
    <t>2B10</t>
  </si>
  <si>
    <t>2A11</t>
  </si>
  <si>
    <t>2A12</t>
  </si>
  <si>
    <t>2A13</t>
  </si>
  <si>
    <t>2A14</t>
  </si>
  <si>
    <t>2A15</t>
  </si>
  <si>
    <t>2B11</t>
  </si>
  <si>
    <t>2B12</t>
  </si>
  <si>
    <t>2B13</t>
  </si>
  <si>
    <t>2B14</t>
  </si>
  <si>
    <t>2B15</t>
  </si>
  <si>
    <t>2A16</t>
  </si>
  <si>
    <t>2A17</t>
  </si>
  <si>
    <t>2A18</t>
  </si>
  <si>
    <t>2A19</t>
  </si>
  <si>
    <t>2A20</t>
  </si>
  <si>
    <t>2B16</t>
  </si>
  <si>
    <t>2B17</t>
  </si>
  <si>
    <t>2B18</t>
  </si>
  <si>
    <t>2B19</t>
  </si>
  <si>
    <t>2B20</t>
  </si>
  <si>
    <t>2A21</t>
  </si>
  <si>
    <t>2A22</t>
  </si>
  <si>
    <t>2A23</t>
  </si>
  <si>
    <t>2A24</t>
  </si>
  <si>
    <t>2A25</t>
  </si>
  <si>
    <t>2B21</t>
  </si>
  <si>
    <t>2B22</t>
  </si>
  <si>
    <t>2B23</t>
  </si>
  <si>
    <t>2B24</t>
  </si>
  <si>
    <t>2B25</t>
  </si>
  <si>
    <t>2A26</t>
  </si>
  <si>
    <t>2A27</t>
  </si>
  <si>
    <t>2A28</t>
  </si>
  <si>
    <t>2A29</t>
  </si>
  <si>
    <t>2A30</t>
  </si>
  <si>
    <t>2B26</t>
  </si>
  <si>
    <t>2B27</t>
  </si>
  <si>
    <t>2B28</t>
  </si>
  <si>
    <t>2B29</t>
  </si>
  <si>
    <t>2B30</t>
  </si>
  <si>
    <t>2A31</t>
  </si>
  <si>
    <t>2A32</t>
  </si>
  <si>
    <t>2A33</t>
  </si>
  <si>
    <t>2A34</t>
  </si>
  <si>
    <t>2A35</t>
  </si>
  <si>
    <t>2B31</t>
  </si>
  <si>
    <t>2B32</t>
  </si>
  <si>
    <t>2B33</t>
  </si>
  <si>
    <t>2B34</t>
  </si>
  <si>
    <t>2B35</t>
  </si>
  <si>
    <t>2A36</t>
  </si>
  <si>
    <t>2A37</t>
  </si>
  <si>
    <t>2A38</t>
  </si>
  <si>
    <t>2A39</t>
  </si>
  <si>
    <t>2A40</t>
  </si>
  <si>
    <t>2B36</t>
  </si>
  <si>
    <t>2B37</t>
  </si>
  <si>
    <t>2B38</t>
  </si>
  <si>
    <t>2B39</t>
  </si>
  <si>
    <t>2B40</t>
  </si>
  <si>
    <t>2A41</t>
  </si>
  <si>
    <t>2A42</t>
  </si>
  <si>
    <t>2A43</t>
  </si>
  <si>
    <t>2A44</t>
  </si>
  <si>
    <t>2A45</t>
  </si>
  <si>
    <t>2B41</t>
  </si>
  <si>
    <t>2B42</t>
  </si>
  <si>
    <t>2B43</t>
  </si>
  <si>
    <t>2B44</t>
  </si>
  <si>
    <t>2B45</t>
  </si>
  <si>
    <t>2A46</t>
  </si>
  <si>
    <t>2A47</t>
  </si>
  <si>
    <t>2A48</t>
  </si>
  <si>
    <t>2A49</t>
  </si>
  <si>
    <t>2A50</t>
  </si>
  <si>
    <t>2B46</t>
  </si>
  <si>
    <t>2B47</t>
  </si>
  <si>
    <t>2B48</t>
  </si>
  <si>
    <t>2B49</t>
  </si>
  <si>
    <t>2B50</t>
  </si>
  <si>
    <t>2A51</t>
  </si>
  <si>
    <t>2A52</t>
  </si>
  <si>
    <t>2A53</t>
  </si>
  <si>
    <t>2A54</t>
  </si>
  <si>
    <t>2A55</t>
  </si>
  <si>
    <t>2B51</t>
  </si>
  <si>
    <t>2B52</t>
  </si>
  <si>
    <t>2B53</t>
  </si>
  <si>
    <t>2B54</t>
  </si>
  <si>
    <t>2B55</t>
  </si>
  <si>
    <t>2A56</t>
  </si>
  <si>
    <t>2A57</t>
  </si>
  <si>
    <t>2A58</t>
  </si>
  <si>
    <t>2A59</t>
  </si>
  <si>
    <t>2A60</t>
  </si>
  <si>
    <t>2B56</t>
  </si>
  <si>
    <t>2B57</t>
  </si>
  <si>
    <t>2B58</t>
  </si>
  <si>
    <t>2B59</t>
  </si>
  <si>
    <t>2B60</t>
  </si>
  <si>
    <t>2A61</t>
  </si>
  <si>
    <t>2A62</t>
  </si>
  <si>
    <t>2A63</t>
  </si>
  <si>
    <t>2A64</t>
  </si>
  <si>
    <t>2A65</t>
  </si>
  <si>
    <t>2B61</t>
  </si>
  <si>
    <t>2B62</t>
  </si>
  <si>
    <t>2B63</t>
  </si>
  <si>
    <t>2B64</t>
  </si>
  <si>
    <t>2B65</t>
  </si>
  <si>
    <t>2A66</t>
  </si>
  <si>
    <t>2A67</t>
  </si>
  <si>
    <t>2A68</t>
  </si>
  <si>
    <t>2A69</t>
  </si>
  <si>
    <t>2A70</t>
  </si>
  <si>
    <t>2B66</t>
  </si>
  <si>
    <t>2B67</t>
  </si>
  <si>
    <t>2B68</t>
  </si>
  <si>
    <t>2B69</t>
  </si>
  <si>
    <t>2B70</t>
  </si>
  <si>
    <t>2A71</t>
  </si>
  <si>
    <t>2A72</t>
  </si>
  <si>
    <t>2A73</t>
  </si>
  <si>
    <t>2A74</t>
  </si>
  <si>
    <t>2A75</t>
  </si>
  <si>
    <t>2B71</t>
  </si>
  <si>
    <t>2B72</t>
  </si>
  <si>
    <t>2B73</t>
  </si>
  <si>
    <t>2B74</t>
  </si>
  <si>
    <t>2B75</t>
  </si>
  <si>
    <t>2A76</t>
  </si>
  <si>
    <t>2A77</t>
  </si>
  <si>
    <t>2A78</t>
  </si>
  <si>
    <t>2A79</t>
  </si>
  <si>
    <t>2A80</t>
  </si>
  <si>
    <t>2B76</t>
  </si>
  <si>
    <t>2B77</t>
  </si>
  <si>
    <t>2B78</t>
  </si>
  <si>
    <t>2B79</t>
  </si>
  <si>
    <t>2B80</t>
  </si>
  <si>
    <t>2A81</t>
  </si>
  <si>
    <t>2A82</t>
  </si>
  <si>
    <t>2A83</t>
  </si>
  <si>
    <t>2A84</t>
  </si>
  <si>
    <t>2A85</t>
  </si>
  <si>
    <t>2B81</t>
  </si>
  <si>
    <t>2B82</t>
  </si>
  <si>
    <t>2B83</t>
  </si>
  <si>
    <t>2B84</t>
  </si>
  <si>
    <t>2B85</t>
  </si>
  <si>
    <t>2A86</t>
  </si>
  <si>
    <t>2A87</t>
  </si>
  <si>
    <t>2A88</t>
  </si>
  <si>
    <t>2A89</t>
  </si>
  <si>
    <t>2A90</t>
  </si>
  <si>
    <t>2B86</t>
  </si>
  <si>
    <t>2B87</t>
  </si>
  <si>
    <t>2B88</t>
  </si>
  <si>
    <t>2B89</t>
  </si>
  <si>
    <t>2B90</t>
  </si>
  <si>
    <t>対戦表作成ファイルの使用方法について</t>
    <rPh sb="0" eb="2">
      <t>シヨ</t>
    </rPh>
    <phoneticPr fontId="1"/>
  </si>
  <si>
    <t>０：ファイル作成にあたって</t>
    <rPh sb="0" eb="2">
      <t>シヨ</t>
    </rPh>
    <phoneticPr fontId="1"/>
  </si>
  <si>
    <t>＊プログラム対戦原稿は一切触らないこと</t>
    <rPh sb="0" eb="2">
      <t>イッサ</t>
    </rPh>
    <phoneticPr fontId="1"/>
  </si>
  <si>
    <t>１：対戦一覧の作成</t>
    <rPh sb="0" eb="2">
      <t>タイセn</t>
    </rPh>
    <phoneticPr fontId="1"/>
  </si>
  <si>
    <t>２：組合せ元データの作成</t>
    <rPh sb="0" eb="1">
      <t>クm</t>
    </rPh>
    <phoneticPr fontId="1"/>
  </si>
  <si>
    <t>＊組合せ元データシートに月日、曜日、会場、開始時間を入力</t>
    <phoneticPr fontId="1"/>
  </si>
  <si>
    <t>３：会場調整について</t>
    <rPh sb="0" eb="2">
      <t>カイj</t>
    </rPh>
    <phoneticPr fontId="1"/>
  </si>
  <si>
    <t>＊組合せ調整用シートの試合番号を入力、変更し、チームの会場割当、試合順などの入れ替えなどを行い最終調整をする</t>
    <rPh sb="0" eb="1">
      <t>クミアワs</t>
    </rPh>
    <phoneticPr fontId="1"/>
  </si>
  <si>
    <t>＊対戦表シート（Aグループ、Bグループ）にリーグ戦参加チーム名（１０チーム）を入力</t>
    <phoneticPr fontId="1"/>
  </si>
  <si>
    <t>＊何か不都合がある場合ピンクになりますので確認してください</t>
    <rPh sb="0" eb="1">
      <t>ニュウリョk</t>
    </rPh>
    <phoneticPr fontId="1"/>
  </si>
  <si>
    <t>＊塗りつぶしている箇所（調整用の試合時間以外）は変更しないこと</t>
    <rPh sb="0" eb="1">
      <t>ニュウリョk</t>
    </rPh>
    <phoneticPr fontId="1"/>
  </si>
  <si>
    <t>主審</t>
  </si>
  <si>
    <t>副審</t>
  </si>
  <si>
    <t>桜宮</t>
    <rPh sb="0" eb="2">
      <t>サクラミヤ</t>
    </rPh>
    <phoneticPr fontId="9"/>
  </si>
  <si>
    <t>大阪偕星</t>
    <rPh sb="0" eb="2">
      <t>オオサカ</t>
    </rPh>
    <rPh sb="2" eb="4">
      <t>カイセイ</t>
    </rPh>
    <phoneticPr fontId="9"/>
  </si>
  <si>
    <t>土</t>
    <rPh sb="0" eb="1">
      <t>ツチ</t>
    </rPh>
    <phoneticPr fontId="1"/>
  </si>
  <si>
    <t>日</t>
    <rPh sb="0" eb="1">
      <t>ヒ</t>
    </rPh>
    <phoneticPr fontId="1"/>
  </si>
  <si>
    <t>〃</t>
  </si>
  <si>
    <t>※試合会場・キックオフ時間など未定があります。対戦相手も変更の可能性があります。確定次第、ホームページにアップします。</t>
    <rPh sb="1" eb="3">
      <t>シアイ</t>
    </rPh>
    <rPh sb="3" eb="5">
      <t>カイジョウ</t>
    </rPh>
    <rPh sb="11" eb="13">
      <t>ジカン</t>
    </rPh>
    <rPh sb="15" eb="17">
      <t>ミテイ</t>
    </rPh>
    <rPh sb="23" eb="25">
      <t>タイセン</t>
    </rPh>
    <rPh sb="25" eb="27">
      <t>アイテ</t>
    </rPh>
    <rPh sb="28" eb="30">
      <t>ヘンコウ</t>
    </rPh>
    <rPh sb="31" eb="34">
      <t>カノウセイ</t>
    </rPh>
    <rPh sb="40" eb="44">
      <t>カクテイシダイ</t>
    </rPh>
    <phoneticPr fontId="1"/>
  </si>
  <si>
    <t>セレッソ大阪Ｂ</t>
    <rPh sb="4" eb="6">
      <t>オオサカ</t>
    </rPh>
    <phoneticPr fontId="9"/>
  </si>
  <si>
    <t>アサンプション</t>
    <phoneticPr fontId="9"/>
  </si>
  <si>
    <t>賢明学院</t>
    <rPh sb="0" eb="4">
      <t>ケンメイガクイン</t>
    </rPh>
    <phoneticPr fontId="1"/>
  </si>
  <si>
    <t>近大附属Ｂ</t>
    <rPh sb="0" eb="4">
      <t>キンダイフゾク</t>
    </rPh>
    <phoneticPr fontId="9"/>
  </si>
  <si>
    <t>高円宮杯U-18サッカーリーグ2025 OSAKA　　2部A組合せ表</t>
    <rPh sb="0" eb="6">
      <t>タカマドノミヤハイウー</t>
    </rPh>
    <rPh sb="28" eb="29">
      <t>ブ</t>
    </rPh>
    <rPh sb="30" eb="32">
      <t>クミアワ</t>
    </rPh>
    <rPh sb="33" eb="34">
      <t>ヒョウ</t>
    </rPh>
    <phoneticPr fontId="1"/>
  </si>
  <si>
    <t>高円宮杯U-18サッカーリーグ2025 OSAKA　　2部B組合せ表</t>
    <rPh sb="0" eb="6">
      <t>タカマドノミヤハイウー</t>
    </rPh>
    <rPh sb="28" eb="29">
      <t>ブ</t>
    </rPh>
    <rPh sb="30" eb="32">
      <t>クミアワ</t>
    </rPh>
    <rPh sb="33" eb="34">
      <t>ヒョウ</t>
    </rPh>
    <phoneticPr fontId="1"/>
  </si>
  <si>
    <t>東大阪大柏原</t>
    <rPh sb="0" eb="3">
      <t>ヒガシオオサカ</t>
    </rPh>
    <rPh sb="3" eb="4">
      <t>ダイ</t>
    </rPh>
    <rPh sb="4" eb="6">
      <t>カシハラ</t>
    </rPh>
    <phoneticPr fontId="13"/>
  </si>
  <si>
    <t>関大一</t>
    <rPh sb="0" eb="2">
      <t>カンダイ</t>
    </rPh>
    <rPh sb="2" eb="3">
      <t>イチ</t>
    </rPh>
    <phoneticPr fontId="9"/>
  </si>
  <si>
    <t>大阪立命館</t>
    <rPh sb="0" eb="2">
      <t>オオサカ</t>
    </rPh>
    <rPh sb="2" eb="5">
      <t>リツメイカン</t>
    </rPh>
    <phoneticPr fontId="9"/>
  </si>
  <si>
    <t>興國C</t>
    <rPh sb="0" eb="1">
      <t>コウ</t>
    </rPh>
    <rPh sb="1" eb="2">
      <t>コク</t>
    </rPh>
    <phoneticPr fontId="13"/>
  </si>
  <si>
    <t>千里</t>
    <rPh sb="0" eb="2">
      <t>センリ</t>
    </rPh>
    <phoneticPr fontId="9"/>
  </si>
  <si>
    <t>帝塚山泉ヶ丘</t>
    <rPh sb="0" eb="3">
      <t>テヅカヤマ</t>
    </rPh>
    <rPh sb="3" eb="6">
      <t>イズミガオカ</t>
    </rPh>
    <phoneticPr fontId="9"/>
  </si>
  <si>
    <t>清明学院</t>
    <rPh sb="0" eb="4">
      <t>セイメイガクイン</t>
    </rPh>
    <phoneticPr fontId="9"/>
  </si>
  <si>
    <t>摂津</t>
    <rPh sb="0" eb="2">
      <t>セッツ</t>
    </rPh>
    <phoneticPr fontId="1"/>
  </si>
  <si>
    <t>ガンバ大阪B</t>
    <rPh sb="3" eb="5">
      <t>オオサカ</t>
    </rPh>
    <phoneticPr fontId="1"/>
  </si>
  <si>
    <t>大阪桐蔭B</t>
    <rPh sb="0" eb="4">
      <t>オオサカトウイン</t>
    </rPh>
    <phoneticPr fontId="9"/>
  </si>
  <si>
    <t>香里ヌヴェール</t>
    <rPh sb="0" eb="2">
      <t>コウリ</t>
    </rPh>
    <phoneticPr fontId="9"/>
  </si>
  <si>
    <t>商大高</t>
    <rPh sb="0" eb="2">
      <t>ショウダイ</t>
    </rPh>
    <rPh sb="2" eb="3">
      <t>コウ</t>
    </rPh>
    <phoneticPr fontId="9"/>
  </si>
  <si>
    <t>履正社C</t>
    <rPh sb="0" eb="3">
      <t>リセイシャ</t>
    </rPh>
    <phoneticPr fontId="9"/>
  </si>
  <si>
    <t>大阪学院B</t>
    <rPh sb="0" eb="4">
      <t>オオサカガクイン</t>
    </rPh>
    <phoneticPr fontId="9"/>
  </si>
  <si>
    <t>セレッソ舞洲人工芝</t>
    <rPh sb="4" eb="6">
      <t>マイシマ</t>
    </rPh>
    <rPh sb="6" eb="8">
      <t>ジンコウ</t>
    </rPh>
    <rPh sb="8" eb="9">
      <t>シバ</t>
    </rPh>
    <phoneticPr fontId="1"/>
  </si>
  <si>
    <t>OFA万博A</t>
    <rPh sb="3" eb="5">
      <t>バンパク</t>
    </rPh>
    <phoneticPr fontId="1"/>
  </si>
  <si>
    <t>帝塚山泉ヶ丘</t>
    <rPh sb="0" eb="6">
      <t>テヅカヤマイズミガオカ</t>
    </rPh>
    <phoneticPr fontId="1"/>
  </si>
  <si>
    <t>近大附属</t>
    <rPh sb="0" eb="4">
      <t>キンダイフゾク</t>
    </rPh>
    <phoneticPr fontId="1"/>
  </si>
  <si>
    <t>OFA万博B</t>
    <rPh sb="3" eb="5">
      <t>バンパク</t>
    </rPh>
    <phoneticPr fontId="1"/>
  </si>
  <si>
    <t>鶴見緑地第１球技場</t>
    <rPh sb="0" eb="4">
      <t>ツルミリョクチ</t>
    </rPh>
    <rPh sb="4" eb="5">
      <t>ダイ</t>
    </rPh>
    <rPh sb="6" eb="9">
      <t>キュウギジョウ</t>
    </rPh>
    <phoneticPr fontId="1"/>
  </si>
  <si>
    <t>大枝公園</t>
    <rPh sb="0" eb="4">
      <t>オオエダコウエン</t>
    </rPh>
    <phoneticPr fontId="1"/>
  </si>
  <si>
    <t>協会(予定)</t>
    <rPh sb="0" eb="2">
      <t>キョウカイ</t>
    </rPh>
    <rPh sb="3" eb="5">
      <t>ヨテイ</t>
    </rPh>
    <phoneticPr fontId="9"/>
  </si>
  <si>
    <t>2A01</t>
    <phoneticPr fontId="1"/>
  </si>
  <si>
    <t>2B03</t>
    <phoneticPr fontId="1"/>
  </si>
  <si>
    <t>2A05</t>
    <phoneticPr fontId="1"/>
  </si>
  <si>
    <t>2A04</t>
    <phoneticPr fontId="1"/>
  </si>
  <si>
    <t>2B02</t>
    <phoneticPr fontId="1"/>
  </si>
  <si>
    <t>2A03</t>
    <phoneticPr fontId="1"/>
  </si>
  <si>
    <t>2B01</t>
    <phoneticPr fontId="1"/>
  </si>
  <si>
    <t>2B04</t>
    <phoneticPr fontId="1"/>
  </si>
  <si>
    <t>４審・本部</t>
    <rPh sb="1" eb="2">
      <t>シン</t>
    </rPh>
    <rPh sb="3" eb="5">
      <t>ホンブ</t>
    </rPh>
    <phoneticPr fontId="9"/>
  </si>
  <si>
    <t>千里</t>
  </si>
  <si>
    <t>千里</t>
    <rPh sb="0" eb="2">
      <t>センリ</t>
    </rPh>
    <phoneticPr fontId="1"/>
  </si>
  <si>
    <t>桜宮</t>
  </si>
  <si>
    <t>桜宮</t>
    <rPh sb="0" eb="1">
      <t>サクラ</t>
    </rPh>
    <rPh sb="1" eb="2">
      <t>ミヤ</t>
    </rPh>
    <phoneticPr fontId="1"/>
  </si>
  <si>
    <t>大阪桐蔭B</t>
  </si>
  <si>
    <t>大阪桐蔭B</t>
    <rPh sb="0" eb="4">
      <t>オオサカトウイン</t>
    </rPh>
    <phoneticPr fontId="1"/>
  </si>
  <si>
    <t>摂津</t>
  </si>
  <si>
    <t>摂津</t>
    <rPh sb="0" eb="2">
      <t>セッツ</t>
    </rPh>
    <phoneticPr fontId="1"/>
  </si>
  <si>
    <t>履正社C</t>
  </si>
  <si>
    <t>履正社C</t>
    <rPh sb="0" eb="3">
      <t>リセイシャ</t>
    </rPh>
    <phoneticPr fontId="1"/>
  </si>
  <si>
    <t>大阪立命館</t>
  </si>
  <si>
    <t>大阪立命館</t>
    <rPh sb="0" eb="5">
      <t>オオサカリツメイカン</t>
    </rPh>
    <phoneticPr fontId="1"/>
  </si>
  <si>
    <t>アサンプション</t>
  </si>
  <si>
    <t>アサンプション</t>
    <phoneticPr fontId="1"/>
  </si>
  <si>
    <t>関大一</t>
  </si>
  <si>
    <t>関大一</t>
    <rPh sb="0" eb="3">
      <t>カンダイイチ</t>
    </rPh>
    <phoneticPr fontId="1"/>
  </si>
  <si>
    <t>興國C</t>
  </si>
  <si>
    <t>興國C</t>
    <rPh sb="0" eb="2">
      <t>コウコク</t>
    </rPh>
    <phoneticPr fontId="1"/>
  </si>
  <si>
    <t>商大高</t>
  </si>
  <si>
    <t>商大高</t>
    <rPh sb="0" eb="3">
      <t>ショウダイコウ</t>
    </rPh>
    <phoneticPr fontId="1"/>
  </si>
  <si>
    <t>ガンバ大阪B</t>
  </si>
  <si>
    <t>ガンバ大阪B</t>
    <rPh sb="3" eb="5">
      <t>オオサカ</t>
    </rPh>
    <phoneticPr fontId="1"/>
  </si>
  <si>
    <t>帝塚山泉ヶ丘</t>
  </si>
  <si>
    <t>帝塚山泉ヶ丘</t>
    <rPh sb="0" eb="6">
      <t>テヅカヤマイズミガオカ</t>
    </rPh>
    <phoneticPr fontId="1"/>
  </si>
  <si>
    <t>東大阪大柏原</t>
  </si>
  <si>
    <t>東大阪大柏原</t>
    <rPh sb="0" eb="4">
      <t>ヒガシオオサカダイ</t>
    </rPh>
    <rPh sb="4" eb="6">
      <t>カシワラ</t>
    </rPh>
    <phoneticPr fontId="1"/>
  </si>
  <si>
    <t>賢明学院</t>
  </si>
  <si>
    <t>賢明学院</t>
    <rPh sb="0" eb="4">
      <t>ケンメイガクイン</t>
    </rPh>
    <phoneticPr fontId="1"/>
  </si>
  <si>
    <t>香里ヌヴェール</t>
  </si>
  <si>
    <t>香里ヌヴェール</t>
    <rPh sb="0" eb="2">
      <t>コウリ</t>
    </rPh>
    <phoneticPr fontId="1"/>
  </si>
  <si>
    <t>大阪偕星</t>
  </si>
  <si>
    <t>大阪偕星</t>
    <rPh sb="0" eb="4">
      <t>オオサカカイセイ</t>
    </rPh>
    <phoneticPr fontId="1"/>
  </si>
  <si>
    <t>清明学院</t>
  </si>
  <si>
    <t>清明学院</t>
    <rPh sb="0" eb="4">
      <t>セイメイガクイン</t>
    </rPh>
    <phoneticPr fontId="1"/>
  </si>
  <si>
    <t>大阪学院B</t>
  </si>
  <si>
    <t>大阪学院B</t>
    <rPh sb="0" eb="4">
      <t>オオサカガクイン</t>
    </rPh>
    <phoneticPr fontId="1"/>
  </si>
  <si>
    <t>2A07</t>
    <phoneticPr fontId="1"/>
  </si>
  <si>
    <t>2A10</t>
    <phoneticPr fontId="1"/>
  </si>
  <si>
    <t>2B08</t>
    <phoneticPr fontId="1"/>
  </si>
  <si>
    <t>2B10</t>
    <phoneticPr fontId="1"/>
  </si>
  <si>
    <t>2A08</t>
    <phoneticPr fontId="1"/>
  </si>
  <si>
    <t>2A06</t>
    <phoneticPr fontId="1"/>
  </si>
  <si>
    <t>2B09</t>
    <phoneticPr fontId="1"/>
  </si>
  <si>
    <t>2B11</t>
    <phoneticPr fontId="1"/>
  </si>
  <si>
    <t>2A14</t>
    <phoneticPr fontId="1"/>
  </si>
  <si>
    <t>2B14</t>
    <phoneticPr fontId="1"/>
  </si>
  <si>
    <t>2A15</t>
    <phoneticPr fontId="1"/>
  </si>
  <si>
    <t>2A11</t>
    <phoneticPr fontId="1"/>
  </si>
  <si>
    <t>2A12</t>
    <phoneticPr fontId="1"/>
  </si>
  <si>
    <t>2B12</t>
    <phoneticPr fontId="1"/>
  </si>
  <si>
    <t>2B13</t>
    <phoneticPr fontId="1"/>
  </si>
  <si>
    <t>2A13</t>
    <phoneticPr fontId="1"/>
  </si>
  <si>
    <t>桜宮</t>
    <rPh sb="0" eb="2">
      <t>サクラミヤ</t>
    </rPh>
    <phoneticPr fontId="1"/>
  </si>
  <si>
    <t>※注意</t>
    <rPh sb="1" eb="3">
      <t>チュウイ</t>
    </rPh>
    <phoneticPr fontId="1"/>
  </si>
  <si>
    <t>近大附属</t>
  </si>
  <si>
    <t>日</t>
  </si>
  <si>
    <t>セレッソ舞洲人工芝</t>
  </si>
  <si>
    <t>土</t>
  </si>
  <si>
    <t>OFA万博B</t>
  </si>
  <si>
    <t>OFA万博A</t>
  </si>
  <si>
    <t>対戦カード</t>
  </si>
  <si>
    <t>試合番号</t>
  </si>
  <si>
    <t>開始時間</t>
  </si>
  <si>
    <t>会　　場</t>
  </si>
  <si>
    <t>曜日</t>
  </si>
  <si>
    <t>月/日</t>
  </si>
  <si>
    <t>セレッソ大阪Ｂ</t>
  </si>
  <si>
    <t>近大附属Ｂ</t>
  </si>
  <si>
    <t>J-GREEN堺</t>
  </si>
  <si>
    <t>会場提供チーム</t>
    <phoneticPr fontId="9"/>
  </si>
  <si>
    <t>合計</t>
  </si>
  <si>
    <t>大阪桐蔭生駒G</t>
    <rPh sb="0" eb="4">
      <t>オオサカトウイン</t>
    </rPh>
    <rPh sb="4" eb="6">
      <t>イコマ</t>
    </rPh>
    <phoneticPr fontId="9"/>
  </si>
  <si>
    <t>関西大学高槻Ｇ</t>
    <rPh sb="0" eb="2">
      <t>カンサイ</t>
    </rPh>
    <rPh sb="2" eb="4">
      <t>ダイガク</t>
    </rPh>
    <rPh sb="4" eb="6">
      <t>タカツキ</t>
    </rPh>
    <phoneticPr fontId="9"/>
  </si>
  <si>
    <t>履正社茨木Ｇ</t>
    <rPh sb="0" eb="1">
      <t>リ</t>
    </rPh>
    <rPh sb="1" eb="2">
      <t>セイ</t>
    </rPh>
    <rPh sb="2" eb="3">
      <t>シャ</t>
    </rPh>
    <rPh sb="3" eb="4">
      <t>イバラ</t>
    </rPh>
    <rPh sb="4" eb="5">
      <t>キ</t>
    </rPh>
    <phoneticPr fontId="9"/>
  </si>
  <si>
    <t>近大附属G</t>
    <rPh sb="0" eb="2">
      <t>キンダイ</t>
    </rPh>
    <rPh sb="2" eb="4">
      <t>フゾク</t>
    </rPh>
    <phoneticPr fontId="9"/>
  </si>
  <si>
    <t>OFA万博B</t>
    <phoneticPr fontId="9"/>
  </si>
  <si>
    <t>セレッソ舞洲人工芝</t>
    <rPh sb="4" eb="6">
      <t>マイシマ</t>
    </rPh>
    <rPh sb="6" eb="8">
      <t>ジンコウ</t>
    </rPh>
    <rPh sb="8" eb="9">
      <t>シバ</t>
    </rPh>
    <phoneticPr fontId="7"/>
  </si>
  <si>
    <t>鶴見緑地第１・2球技場</t>
    <phoneticPr fontId="9"/>
  </si>
  <si>
    <t>大枝公園</t>
    <rPh sb="0" eb="2">
      <t>オオエダ</t>
    </rPh>
    <rPh sb="2" eb="4">
      <t>コウエン</t>
    </rPh>
    <phoneticPr fontId="9"/>
  </si>
  <si>
    <t>J-GREEN堺</t>
    <rPh sb="7" eb="8">
      <t>サカイ</t>
    </rPh>
    <phoneticPr fontId="7"/>
  </si>
  <si>
    <t>公営合計</t>
    <rPh sb="0" eb="2">
      <t>コウエイ</t>
    </rPh>
    <rPh sb="2" eb="4">
      <t>ゴウケイ</t>
    </rPh>
    <phoneticPr fontId="7"/>
  </si>
  <si>
    <t>Ｂグループ</t>
  </si>
  <si>
    <t>４審</t>
    <rPh sb="1" eb="2">
      <t>シン</t>
    </rPh>
    <phoneticPr fontId="9"/>
  </si>
  <si>
    <t>Ａグループ</t>
  </si>
  <si>
    <t>会場状況（１８節）</t>
    <phoneticPr fontId="9"/>
  </si>
  <si>
    <t>審判状況（１８節）</t>
    <phoneticPr fontId="9"/>
  </si>
  <si>
    <t>摂津G</t>
    <rPh sb="0" eb="2">
      <t>セッツ</t>
    </rPh>
    <phoneticPr fontId="9"/>
  </si>
  <si>
    <t>帝塚山泉ヶ丘G</t>
    <rPh sb="0" eb="6">
      <t>テヅカヤマイズミガオカ</t>
    </rPh>
    <phoneticPr fontId="9"/>
  </si>
  <si>
    <t>大阪学院G</t>
    <rPh sb="0" eb="4">
      <t>オオサカガクイン</t>
    </rPh>
    <phoneticPr fontId="9"/>
  </si>
  <si>
    <t>大阪桐蔭生駒グラウンド</t>
    <rPh sb="0" eb="4">
      <t>オオサカトウイン</t>
    </rPh>
    <rPh sb="4" eb="6">
      <t>イコマ</t>
    </rPh>
    <phoneticPr fontId="1"/>
  </si>
  <si>
    <t>2A21</t>
    <phoneticPr fontId="1"/>
  </si>
  <si>
    <t>2A22</t>
    <phoneticPr fontId="1"/>
  </si>
  <si>
    <t>2A20</t>
    <phoneticPr fontId="1"/>
  </si>
  <si>
    <t>2A31</t>
    <phoneticPr fontId="1"/>
  </si>
  <si>
    <t>2A32</t>
    <phoneticPr fontId="1"/>
  </si>
  <si>
    <t>2A24</t>
    <phoneticPr fontId="1"/>
  </si>
  <si>
    <t>2A23</t>
    <phoneticPr fontId="1"/>
  </si>
  <si>
    <t>2B18</t>
    <phoneticPr fontId="1"/>
  </si>
  <si>
    <t>2B20</t>
    <phoneticPr fontId="1"/>
  </si>
  <si>
    <t>2B22</t>
    <phoneticPr fontId="1"/>
  </si>
  <si>
    <t>2B16</t>
    <phoneticPr fontId="1"/>
  </si>
  <si>
    <t>2B25</t>
    <phoneticPr fontId="1"/>
  </si>
  <si>
    <t>2A19</t>
    <phoneticPr fontId="1"/>
  </si>
  <si>
    <t>2A33</t>
    <phoneticPr fontId="1"/>
  </si>
  <si>
    <t>2A35</t>
    <phoneticPr fontId="1"/>
  </si>
  <si>
    <t>2A27</t>
    <phoneticPr fontId="1"/>
  </si>
  <si>
    <t>2A26</t>
    <phoneticPr fontId="1"/>
  </si>
  <si>
    <t>2B33</t>
    <phoneticPr fontId="1"/>
  </si>
  <si>
    <t>2B32</t>
    <phoneticPr fontId="1"/>
  </si>
  <si>
    <t>2B31</t>
    <phoneticPr fontId="1"/>
  </si>
  <si>
    <t>2A39</t>
    <phoneticPr fontId="1"/>
  </si>
  <si>
    <t>2A38</t>
    <phoneticPr fontId="1"/>
  </si>
  <si>
    <t>2A36</t>
    <phoneticPr fontId="1"/>
  </si>
  <si>
    <t>2B40</t>
    <phoneticPr fontId="1"/>
  </si>
  <si>
    <t>2A40</t>
    <phoneticPr fontId="1"/>
  </si>
  <si>
    <t>2A37</t>
    <phoneticPr fontId="1"/>
  </si>
  <si>
    <t>2A29</t>
    <phoneticPr fontId="1"/>
  </si>
  <si>
    <t>2B45</t>
    <phoneticPr fontId="1"/>
  </si>
  <si>
    <t>2B44</t>
    <phoneticPr fontId="1"/>
  </si>
  <si>
    <t>2A43</t>
    <phoneticPr fontId="1"/>
  </si>
  <si>
    <t>2A42</t>
    <phoneticPr fontId="1"/>
  </si>
  <si>
    <t>2A44</t>
    <phoneticPr fontId="1"/>
  </si>
  <si>
    <t>2A45</t>
    <phoneticPr fontId="1"/>
  </si>
  <si>
    <t>アサンプション</t>
    <phoneticPr fontId="1"/>
  </si>
  <si>
    <t>大阪桐蔭B</t>
    <rPh sb="0" eb="4">
      <t>オオサカトウイン</t>
    </rPh>
    <phoneticPr fontId="1"/>
  </si>
  <si>
    <t>大阪桐蔭B</t>
    <phoneticPr fontId="9"/>
  </si>
  <si>
    <t>東大阪大柏原</t>
    <rPh sb="0" eb="6">
      <t>ヒガシオオサカダイカシワラ</t>
    </rPh>
    <phoneticPr fontId="1"/>
  </si>
  <si>
    <t>摂津</t>
    <rPh sb="0" eb="2">
      <t>セッツ</t>
    </rPh>
    <phoneticPr fontId="1"/>
  </si>
  <si>
    <t>履正社茨木Ｇ</t>
    <rPh sb="0" eb="1">
      <t>リ</t>
    </rPh>
    <rPh sb="1" eb="2">
      <t>セイ</t>
    </rPh>
    <rPh sb="2" eb="3">
      <t>シャ</t>
    </rPh>
    <rPh sb="3" eb="4">
      <t>イバラ</t>
    </rPh>
    <rPh sb="4" eb="5">
      <t>キ</t>
    </rPh>
    <phoneticPr fontId="1"/>
  </si>
  <si>
    <t>2B38</t>
    <phoneticPr fontId="1"/>
  </si>
  <si>
    <t>2A34</t>
    <phoneticPr fontId="1"/>
  </si>
  <si>
    <t>2A41</t>
    <phoneticPr fontId="1"/>
  </si>
  <si>
    <t>2B29</t>
    <phoneticPr fontId="1"/>
  </si>
  <si>
    <t>2B28</t>
    <phoneticPr fontId="1"/>
  </si>
  <si>
    <t>2B30</t>
    <phoneticPr fontId="1"/>
  </si>
  <si>
    <t>2B27</t>
    <phoneticPr fontId="1"/>
  </si>
  <si>
    <t>関大高槻グラウンド</t>
  </si>
  <si>
    <t>関大高槻グラウンド</t>
    <rPh sb="0" eb="4">
      <t>カンダイタカツキ</t>
    </rPh>
    <phoneticPr fontId="1"/>
  </si>
  <si>
    <t>鶴見緑地第１球技場</t>
  </si>
  <si>
    <t>大阪桐蔭生駒グラウンド</t>
  </si>
  <si>
    <t>履正社茨木Ｇ</t>
  </si>
  <si>
    <t>大枝公園</t>
  </si>
  <si>
    <t>J-GREEN堺S4（天然芝）</t>
    <rPh sb="7" eb="8">
      <t>サカイ</t>
    </rPh>
    <rPh sb="11" eb="14">
      <t>テンネンシバ</t>
    </rPh>
    <phoneticPr fontId="1"/>
  </si>
  <si>
    <t>J-GREEN堺S5（天然芝）</t>
    <rPh sb="7" eb="8">
      <t>サカイ</t>
    </rPh>
    <rPh sb="11" eb="14">
      <t>テンネンシバ</t>
    </rPh>
    <phoneticPr fontId="1"/>
  </si>
  <si>
    <t>J-GREEN堺S１１</t>
    <rPh sb="7" eb="8">
      <t>サカイ</t>
    </rPh>
    <phoneticPr fontId="1"/>
  </si>
  <si>
    <t>J-GREEN堺S15</t>
    <rPh sb="7" eb="8">
      <t>サカイ</t>
    </rPh>
    <phoneticPr fontId="1"/>
  </si>
  <si>
    <t>J-GREEN堺S10</t>
    <rPh sb="7" eb="8">
      <t>サカイ</t>
    </rPh>
    <phoneticPr fontId="1"/>
  </si>
  <si>
    <t>千里</t>
    <rPh sb="0" eb="2">
      <t>センリ</t>
    </rPh>
    <phoneticPr fontId="13"/>
  </si>
  <si>
    <t>J-GREEN堺S4（天然芝）</t>
  </si>
  <si>
    <t>J-GREEN堺S5（天然芝）</t>
  </si>
  <si>
    <t>日</t>
    <rPh sb="0" eb="1">
      <t>ニチ</t>
    </rPh>
    <phoneticPr fontId="1"/>
  </si>
  <si>
    <t>土</t>
    <rPh sb="0" eb="1">
      <t>ド</t>
    </rPh>
    <phoneticPr fontId="1"/>
  </si>
  <si>
    <t>※順延分</t>
    <rPh sb="1" eb="4">
      <t>ジュンエンブン</t>
    </rPh>
    <phoneticPr fontId="1"/>
  </si>
  <si>
    <t>※時間変更注意</t>
    <rPh sb="1" eb="3">
      <t>ジカン</t>
    </rPh>
    <rPh sb="3" eb="5">
      <t>ヘンコウ</t>
    </rPh>
    <rPh sb="5" eb="7">
      <t>チュウイ</t>
    </rPh>
    <phoneticPr fontId="1"/>
  </si>
  <si>
    <t>J-GREEN堺S10</t>
  </si>
  <si>
    <t>J-GREEN堺S15</t>
  </si>
  <si>
    <t>J-GREEN堺</t>
    <rPh sb="7" eb="8">
      <t>サカイ</t>
    </rPh>
    <phoneticPr fontId="1"/>
  </si>
  <si>
    <t>月</t>
    <rPh sb="0" eb="1">
      <t>ゲツ</t>
    </rPh>
    <phoneticPr fontId="1"/>
  </si>
  <si>
    <t>関大高槻</t>
    <rPh sb="0" eb="4">
      <t>カンダイタカツキ</t>
    </rPh>
    <phoneticPr fontId="1"/>
  </si>
  <si>
    <t>〃</t>
    <phoneticPr fontId="1"/>
  </si>
  <si>
    <t>鶴見緑地第2球技場</t>
    <rPh sb="0" eb="4">
      <t>ツルミリョクチ</t>
    </rPh>
    <rPh sb="4" eb="5">
      <t>ダイ</t>
    </rPh>
    <rPh sb="6" eb="9">
      <t>キュウギジョウ</t>
    </rPh>
    <phoneticPr fontId="1"/>
  </si>
  <si>
    <t>12/7or13</t>
    <phoneticPr fontId="1"/>
  </si>
  <si>
    <t>日or土</t>
    <rPh sb="0" eb="1">
      <t>ヒ</t>
    </rPh>
    <rPh sb="3" eb="4">
      <t>ド</t>
    </rPh>
    <phoneticPr fontId="1"/>
  </si>
  <si>
    <t>香里ヌヴェール</t>
    <rPh sb="0" eb="2">
      <t>コオリ</t>
    </rPh>
    <phoneticPr fontId="9"/>
  </si>
  <si>
    <t>香里ヌヴェール</t>
    <rPh sb="0" eb="2">
      <t>コオリ</t>
    </rPh>
    <phoneticPr fontId="1"/>
  </si>
  <si>
    <t>大阪立命館</t>
    <rPh sb="0" eb="2">
      <t>オオサカ</t>
    </rPh>
    <rPh sb="2" eb="5">
      <t>リツメイカン</t>
    </rPh>
    <phoneticPr fontId="1"/>
  </si>
  <si>
    <t>※無観客</t>
    <rPh sb="1" eb="4">
      <t>ムカンキャク</t>
    </rPh>
    <phoneticPr fontId="1"/>
  </si>
  <si>
    <t>月</t>
  </si>
  <si>
    <t>関大高槻</t>
  </si>
  <si>
    <t>鶴見緑地第2球技場</t>
  </si>
  <si>
    <t>近大附属（未定）</t>
  </si>
  <si>
    <t>12/7or13</t>
  </si>
  <si>
    <t>日or土</t>
  </si>
  <si>
    <t>鶴見緑地第１・2球技場</t>
  </si>
  <si>
    <t>2B46</t>
    <phoneticPr fontId="1"/>
  </si>
  <si>
    <t>2A50</t>
    <phoneticPr fontId="1"/>
  </si>
  <si>
    <t>2B48</t>
    <phoneticPr fontId="1"/>
  </si>
  <si>
    <t>2B47</t>
    <phoneticPr fontId="1"/>
  </si>
  <si>
    <t>2A47</t>
    <phoneticPr fontId="1"/>
  </si>
  <si>
    <t>2B50</t>
    <phoneticPr fontId="1"/>
  </si>
  <si>
    <t>2A49</t>
    <phoneticPr fontId="1"/>
  </si>
  <si>
    <t>2B49</t>
    <phoneticPr fontId="1"/>
  </si>
  <si>
    <t>2A54</t>
    <phoneticPr fontId="1"/>
  </si>
  <si>
    <t>2A53</t>
    <phoneticPr fontId="1"/>
  </si>
  <si>
    <t>2B61</t>
    <phoneticPr fontId="1"/>
  </si>
  <si>
    <t>2B65</t>
    <phoneticPr fontId="1"/>
  </si>
  <si>
    <t>2A55</t>
    <phoneticPr fontId="1"/>
  </si>
  <si>
    <t>2B64</t>
    <phoneticPr fontId="1"/>
  </si>
  <si>
    <t>2B63</t>
    <phoneticPr fontId="1"/>
  </si>
  <si>
    <t>2B53</t>
    <phoneticPr fontId="1"/>
  </si>
  <si>
    <t>2A61</t>
    <phoneticPr fontId="1"/>
  </si>
  <si>
    <t>2A62</t>
    <phoneticPr fontId="1"/>
  </si>
  <si>
    <t>2B55</t>
    <phoneticPr fontId="1"/>
  </si>
  <si>
    <t>2A64</t>
    <phoneticPr fontId="1"/>
  </si>
  <si>
    <t>2A65</t>
    <phoneticPr fontId="1"/>
  </si>
  <si>
    <t>2B52</t>
    <phoneticPr fontId="1"/>
  </si>
  <si>
    <t>2A63</t>
    <phoneticPr fontId="1"/>
  </si>
  <si>
    <t>2B51</t>
    <phoneticPr fontId="1"/>
  </si>
  <si>
    <t>2B54</t>
    <phoneticPr fontId="1"/>
  </si>
  <si>
    <t>2B59</t>
    <phoneticPr fontId="1"/>
  </si>
  <si>
    <t>2A66</t>
    <phoneticPr fontId="1"/>
  </si>
  <si>
    <t>2B56</t>
    <phoneticPr fontId="1"/>
  </si>
  <si>
    <t>2B58</t>
    <phoneticPr fontId="1"/>
  </si>
  <si>
    <t>2A67</t>
    <phoneticPr fontId="1"/>
  </si>
  <si>
    <t>2B60</t>
    <phoneticPr fontId="1"/>
  </si>
  <si>
    <t>2A70</t>
    <phoneticPr fontId="1"/>
  </si>
  <si>
    <t>2B57</t>
    <phoneticPr fontId="1"/>
  </si>
  <si>
    <t>2A69</t>
    <phoneticPr fontId="1"/>
  </si>
  <si>
    <t>2B66</t>
    <phoneticPr fontId="1"/>
  </si>
  <si>
    <t>2A56</t>
    <phoneticPr fontId="1"/>
  </si>
  <si>
    <t>2A58</t>
    <phoneticPr fontId="1"/>
  </si>
  <si>
    <t>2B68</t>
    <phoneticPr fontId="1"/>
  </si>
  <si>
    <t>2A57</t>
    <phoneticPr fontId="1"/>
  </si>
  <si>
    <t>2A59</t>
    <phoneticPr fontId="1"/>
  </si>
  <si>
    <t>2B69</t>
    <phoneticPr fontId="1"/>
  </si>
  <si>
    <t>2B77</t>
    <phoneticPr fontId="1"/>
  </si>
  <si>
    <t>2B80</t>
    <phoneticPr fontId="1"/>
  </si>
  <si>
    <t>2A73</t>
    <phoneticPr fontId="1"/>
  </si>
  <si>
    <t>2A72</t>
    <phoneticPr fontId="1"/>
  </si>
  <si>
    <t>2A77</t>
    <phoneticPr fontId="1"/>
  </si>
  <si>
    <t>2B71</t>
    <phoneticPr fontId="1"/>
  </si>
  <si>
    <t>2A76</t>
    <phoneticPr fontId="1"/>
  </si>
  <si>
    <t>2A79</t>
    <phoneticPr fontId="1"/>
  </si>
  <si>
    <t>2B72</t>
    <phoneticPr fontId="1"/>
  </si>
  <si>
    <t>2B87</t>
    <phoneticPr fontId="1"/>
  </si>
  <si>
    <t>2A85</t>
    <phoneticPr fontId="1"/>
  </si>
  <si>
    <t>2B88</t>
    <phoneticPr fontId="1"/>
  </si>
  <si>
    <t>2A83</t>
    <phoneticPr fontId="1"/>
  </si>
  <si>
    <t>2B86</t>
    <phoneticPr fontId="1"/>
  </si>
  <si>
    <t>2A81</t>
    <phoneticPr fontId="1"/>
  </si>
  <si>
    <t>2B90</t>
    <phoneticPr fontId="1"/>
  </si>
  <si>
    <t>2B89</t>
    <phoneticPr fontId="1"/>
  </si>
  <si>
    <t>2B84</t>
    <phoneticPr fontId="1"/>
  </si>
  <si>
    <t>2A88</t>
    <phoneticPr fontId="1"/>
  </si>
  <si>
    <t>2A87</t>
    <phoneticPr fontId="1"/>
  </si>
  <si>
    <t>2B81</t>
    <phoneticPr fontId="1"/>
  </si>
  <si>
    <t>2B83</t>
    <phoneticPr fontId="1"/>
  </si>
  <si>
    <t>2B85</t>
    <phoneticPr fontId="1"/>
  </si>
  <si>
    <t>2A89</t>
    <phoneticPr fontId="1"/>
  </si>
  <si>
    <t>2B82</t>
    <phoneticPr fontId="1"/>
  </si>
  <si>
    <t>2A86</t>
    <phoneticPr fontId="1"/>
  </si>
  <si>
    <t>土</t>
    <rPh sb="0" eb="1">
      <t>ド</t>
    </rPh>
    <phoneticPr fontId="1"/>
  </si>
  <si>
    <t>※再順延分</t>
    <rPh sb="1" eb="2">
      <t>サイ</t>
    </rPh>
    <rPh sb="2" eb="5">
      <t>ジュンエンブン</t>
    </rPh>
    <phoneticPr fontId="1"/>
  </si>
  <si>
    <t>J-GREEN堺S11</t>
    <rPh sb="7" eb="8">
      <t>サカイ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</si>
</sst>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h:mm;@"/>
  </numFmts>
  <fonts count="20"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2"/>
      <charset val="128"/>
    </font>
    <font>
      <sz val="14"/>
      <name val="ＭＳ Ｐゴシック"/>
      <family val="2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2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FF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1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0">
      <alignment vertical="center"/>
    </xf>
  </cellStyleXfs>
  <cellXfs count="350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left" vertical="center" indent="1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0" xfId="0" applyBorder="1" applyAlignment="1">
      <alignment horizontal="center" vertical="center" shrinkToFit="1"/>
    </xf>
    <xf numFmtId="0" fontId="0" fillId="2" borderId="2" xfId="0" applyFill="1" applyBorder="1" applyAlignment="1">
      <alignment horizontal="distributed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20" fontId="0" fillId="0" borderId="9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distributed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distributed" vertical="center"/>
    </xf>
    <xf numFmtId="0" fontId="0" fillId="4" borderId="8" xfId="0" applyFill="1" applyBorder="1" applyAlignment="1">
      <alignment horizontal="center" vertical="center"/>
    </xf>
    <xf numFmtId="0" fontId="0" fillId="4" borderId="15" xfId="0" applyFill="1" applyBorder="1" applyAlignment="1">
      <alignment horizontal="distributed" vertical="center"/>
    </xf>
    <xf numFmtId="0" fontId="2" fillId="0" borderId="31" xfId="0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177" fontId="5" fillId="3" borderId="9" xfId="0" applyNumberFormat="1" applyFont="1" applyFill="1" applyBorder="1" applyAlignment="1">
      <alignment horizontal="center" vertical="center" shrinkToFit="1"/>
    </xf>
    <xf numFmtId="176" fontId="5" fillId="3" borderId="10" xfId="0" applyNumberFormat="1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177" fontId="5" fillId="3" borderId="10" xfId="0" applyNumberFormat="1" applyFont="1" applyFill="1" applyBorder="1" applyAlignment="1">
      <alignment horizontal="center" vertical="center" shrinkToFit="1"/>
    </xf>
    <xf numFmtId="176" fontId="5" fillId="3" borderId="11" xfId="0" applyNumberFormat="1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177" fontId="5" fillId="3" borderId="11" xfId="0" applyNumberFormat="1" applyFont="1" applyFill="1" applyBorder="1" applyAlignment="1">
      <alignment horizontal="center" vertical="center" shrinkToFit="1"/>
    </xf>
    <xf numFmtId="176" fontId="5" fillId="3" borderId="12" xfId="0" applyNumberFormat="1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177" fontId="5" fillId="3" borderId="12" xfId="0" applyNumberFormat="1" applyFont="1" applyFill="1" applyBorder="1" applyAlignment="1">
      <alignment horizontal="center" vertical="center" shrinkToFit="1"/>
    </xf>
    <xf numFmtId="177" fontId="5" fillId="3" borderId="27" xfId="0" applyNumberFormat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distributed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distributed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distributed" vertical="center"/>
    </xf>
    <xf numFmtId="0" fontId="0" fillId="3" borderId="19" xfId="0" applyFill="1" applyBorder="1" applyAlignment="1">
      <alignment horizontal="distributed" vertical="center"/>
    </xf>
    <xf numFmtId="0" fontId="0" fillId="3" borderId="6" xfId="0" applyFill="1" applyBorder="1" applyAlignment="1">
      <alignment horizontal="center" vertical="center"/>
    </xf>
    <xf numFmtId="0" fontId="0" fillId="3" borderId="18" xfId="0" applyFill="1" applyBorder="1" applyAlignment="1">
      <alignment horizontal="distributed" vertical="center"/>
    </xf>
    <xf numFmtId="0" fontId="0" fillId="3" borderId="6" xfId="0" applyFill="1" applyBorder="1" applyAlignment="1">
      <alignment horizontal="distributed" vertical="center"/>
    </xf>
    <xf numFmtId="0" fontId="0" fillId="3" borderId="8" xfId="0" applyFill="1" applyBorder="1" applyAlignment="1">
      <alignment horizontal="distributed" vertical="center"/>
    </xf>
    <xf numFmtId="0" fontId="0" fillId="3" borderId="8" xfId="0" applyFill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6" fillId="0" borderId="0" xfId="0" applyFont="1"/>
    <xf numFmtId="0" fontId="10" fillId="0" borderId="0" xfId="0" applyFont="1"/>
    <xf numFmtId="0" fontId="10" fillId="3" borderId="0" xfId="0" applyFont="1" applyFill="1"/>
    <xf numFmtId="0" fontId="0" fillId="3" borderId="0" xfId="0" applyFill="1"/>
    <xf numFmtId="0" fontId="10" fillId="5" borderId="0" xfId="0" applyFont="1" applyFill="1"/>
    <xf numFmtId="0" fontId="0" fillId="5" borderId="0" xfId="0" applyFill="1"/>
    <xf numFmtId="0" fontId="10" fillId="6" borderId="0" xfId="0" applyFont="1" applyFill="1"/>
    <xf numFmtId="0" fontId="0" fillId="6" borderId="0" xfId="0" applyFill="1"/>
    <xf numFmtId="20" fontId="10" fillId="0" borderId="0" xfId="0" applyNumberFormat="1" applyFont="1"/>
    <xf numFmtId="0" fontId="2" fillId="3" borderId="1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0" fillId="2" borderId="0" xfId="0" applyFill="1"/>
    <xf numFmtId="0" fontId="0" fillId="4" borderId="0" xfId="0" applyFill="1"/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2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>
      <alignment horizontal="distributed" vertical="center"/>
    </xf>
    <xf numFmtId="0" fontId="0" fillId="4" borderId="6" xfId="0" applyFill="1" applyBorder="1" applyAlignment="1">
      <alignment horizontal="distributed" vertical="center"/>
    </xf>
    <xf numFmtId="0" fontId="0" fillId="4" borderId="8" xfId="0" applyFill="1" applyBorder="1" applyAlignment="1">
      <alignment horizontal="distributed" vertical="center"/>
    </xf>
    <xf numFmtId="20" fontId="0" fillId="2" borderId="9" xfId="0" applyNumberFormat="1" applyFill="1" applyBorder="1" applyAlignment="1">
      <alignment horizontal="center" vertical="center"/>
    </xf>
    <xf numFmtId="20" fontId="0" fillId="2" borderId="10" xfId="0" applyNumberFormat="1" applyFill="1" applyBorder="1" applyAlignment="1">
      <alignment horizontal="center" vertical="center"/>
    </xf>
    <xf numFmtId="20" fontId="0" fillId="4" borderId="10" xfId="0" applyNumberFormat="1" applyFill="1" applyBorder="1" applyAlignment="1">
      <alignment horizontal="center" vertical="center"/>
    </xf>
    <xf numFmtId="20" fontId="0" fillId="4" borderId="1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0" fontId="0" fillId="4" borderId="12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20" fontId="0" fillId="0" borderId="10" xfId="0" applyNumberFormat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176" fontId="0" fillId="0" borderId="25" xfId="0" applyNumberFormat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20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20" fontId="0" fillId="0" borderId="10" xfId="0" applyNumberFormat="1" applyFill="1" applyBorder="1" applyAlignment="1" applyProtection="1">
      <alignment horizontal="center" vertical="center"/>
      <protection locked="0"/>
    </xf>
    <xf numFmtId="20" fontId="0" fillId="0" borderId="11" xfId="0" applyNumberForma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 shrinkToFit="1"/>
    </xf>
    <xf numFmtId="176" fontId="0" fillId="7" borderId="11" xfId="0" applyNumberFormat="1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20" fontId="0" fillId="7" borderId="11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6" fillId="0" borderId="0" xfId="0" applyFont="1" applyFill="1" applyAlignment="1">
      <alignment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4" fillId="0" borderId="0" xfId="417">
      <alignment vertical="center"/>
    </xf>
    <xf numFmtId="0" fontId="14" fillId="0" borderId="0" xfId="417" applyAlignment="1">
      <alignment horizontal="center" vertical="center"/>
    </xf>
    <xf numFmtId="0" fontId="14" fillId="0" borderId="0" xfId="417" applyAlignment="1">
      <alignment horizontal="center" vertical="center" shrinkToFit="1"/>
    </xf>
    <xf numFmtId="0" fontId="17" fillId="0" borderId="0" xfId="417" applyFont="1" applyAlignment="1">
      <alignment horizontal="center" vertical="center" shrinkToFit="1"/>
    </xf>
    <xf numFmtId="0" fontId="14" fillId="0" borderId="0" xfId="417" applyBorder="1" applyAlignment="1">
      <alignment horizontal="center" vertical="center" shrinkToFit="1"/>
    </xf>
    <xf numFmtId="0" fontId="14" fillId="0" borderId="0" xfId="417" applyAlignment="1">
      <alignment horizontal="center"/>
    </xf>
    <xf numFmtId="0" fontId="6" fillId="0" borderId="0" xfId="417" applyFont="1" applyAlignment="1">
      <alignment horizontal="center" vertical="center" shrinkToFit="1"/>
    </xf>
    <xf numFmtId="0" fontId="6" fillId="0" borderId="0" xfId="417" applyFont="1" applyBorder="1" applyAlignment="1">
      <alignment horizontal="center" vertical="center" shrinkToFit="1"/>
    </xf>
    <xf numFmtId="0" fontId="18" fillId="0" borderId="50" xfId="417" applyFont="1" applyBorder="1" applyAlignment="1">
      <alignment horizontal="center" vertical="center" shrinkToFit="1"/>
    </xf>
    <xf numFmtId="0" fontId="6" fillId="0" borderId="51" xfId="417" applyFont="1" applyBorder="1" applyAlignment="1">
      <alignment horizontal="center" vertical="center" shrinkToFit="1"/>
    </xf>
    <xf numFmtId="0" fontId="18" fillId="0" borderId="0" xfId="417" applyFont="1" applyAlignment="1">
      <alignment horizontal="right" vertical="center" shrinkToFit="1"/>
    </xf>
    <xf numFmtId="0" fontId="6" fillId="0" borderId="0" xfId="417" applyFont="1" applyAlignment="1">
      <alignment horizontal="right" vertical="center" shrinkToFit="1"/>
    </xf>
    <xf numFmtId="0" fontId="6" fillId="0" borderId="10" xfId="417" applyFont="1" applyBorder="1" applyAlignment="1">
      <alignment horizontal="center" vertical="center" shrinkToFit="1"/>
    </xf>
    <xf numFmtId="0" fontId="18" fillId="0" borderId="10" xfId="417" applyFont="1" applyBorder="1" applyAlignment="1">
      <alignment horizontal="center" vertical="center" shrinkToFit="1"/>
    </xf>
    <xf numFmtId="0" fontId="6" fillId="0" borderId="10" xfId="417" applyFont="1" applyFill="1" applyBorder="1" applyAlignment="1">
      <alignment horizontal="center" vertical="center" shrinkToFit="1"/>
    </xf>
    <xf numFmtId="0" fontId="14" fillId="0" borderId="0" xfId="417" applyBorder="1" applyAlignment="1">
      <alignment horizontal="center"/>
    </xf>
    <xf numFmtId="0" fontId="6" fillId="0" borderId="0" xfId="417" applyFont="1" applyBorder="1" applyAlignment="1">
      <alignment horizontal="center" shrinkToFit="1"/>
    </xf>
    <xf numFmtId="0" fontId="19" fillId="0" borderId="0" xfId="417" applyFont="1" applyBorder="1" applyAlignment="1">
      <alignment horizontal="center" vertical="center" wrapText="1" shrinkToFit="1"/>
    </xf>
    <xf numFmtId="0" fontId="6" fillId="0" borderId="16" xfId="417" applyFont="1" applyBorder="1" applyAlignment="1">
      <alignment horizontal="center" vertical="center" shrinkToFit="1"/>
    </xf>
    <xf numFmtId="0" fontId="18" fillId="0" borderId="27" xfId="417" applyFont="1" applyBorder="1" applyAlignment="1">
      <alignment horizontal="center" vertical="center" shrinkToFit="1"/>
    </xf>
    <xf numFmtId="0" fontId="6" fillId="0" borderId="12" xfId="417" applyFont="1" applyBorder="1" applyAlignment="1">
      <alignment horizontal="center" vertical="center" shrinkToFit="1"/>
    </xf>
    <xf numFmtId="0" fontId="6" fillId="0" borderId="43" xfId="417" applyFont="1" applyBorder="1" applyAlignment="1">
      <alignment horizontal="center" vertical="center" shrinkToFit="1"/>
    </xf>
    <xf numFmtId="0" fontId="6" fillId="0" borderId="52" xfId="417" applyFont="1" applyBorder="1" applyAlignment="1">
      <alignment horizontal="center" vertical="center" shrinkToFit="1"/>
    </xf>
    <xf numFmtId="0" fontId="6" fillId="0" borderId="27" xfId="417" applyFont="1" applyBorder="1" applyAlignment="1">
      <alignment horizontal="center" vertical="center" shrinkToFit="1"/>
    </xf>
    <xf numFmtId="0" fontId="6" fillId="0" borderId="43" xfId="417" applyFont="1" applyFill="1" applyBorder="1" applyAlignment="1">
      <alignment horizontal="center" vertical="center" shrinkToFit="1"/>
    </xf>
    <xf numFmtId="0" fontId="6" fillId="0" borderId="53" xfId="417" applyFont="1" applyBorder="1" applyAlignment="1">
      <alignment horizontal="center" vertical="center" shrinkToFit="1"/>
    </xf>
    <xf numFmtId="0" fontId="6" fillId="0" borderId="54" xfId="417" applyFont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0" fillId="7" borderId="9" xfId="0" applyFill="1" applyBorder="1" applyAlignment="1">
      <alignment horizontal="center" vertical="center" shrinkToFit="1"/>
    </xf>
    <xf numFmtId="0" fontId="0" fillId="7" borderId="10" xfId="0" applyFill="1" applyBorder="1" applyAlignment="1">
      <alignment horizontal="center" vertical="center" shrinkToFit="1"/>
    </xf>
    <xf numFmtId="0" fontId="0" fillId="7" borderId="9" xfId="0" applyFill="1" applyBorder="1" applyAlignment="1" applyProtection="1">
      <alignment horizontal="center" vertical="center" shrinkToFit="1"/>
      <protection locked="0"/>
    </xf>
    <xf numFmtId="0" fontId="0" fillId="7" borderId="10" xfId="0" applyFill="1" applyBorder="1" applyAlignment="1" applyProtection="1">
      <alignment horizontal="center" vertical="center" shrinkToFit="1"/>
      <protection locked="0"/>
    </xf>
    <xf numFmtId="0" fontId="5" fillId="7" borderId="9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20" fontId="0" fillId="2" borderId="11" xfId="0" applyNumberFormat="1" applyFill="1" applyBorder="1" applyAlignment="1">
      <alignment horizontal="center" vertical="center"/>
    </xf>
    <xf numFmtId="177" fontId="5" fillId="7" borderId="10" xfId="0" applyNumberFormat="1" applyFont="1" applyFill="1" applyBorder="1" applyAlignment="1">
      <alignment horizontal="center" vertical="center" shrinkToFit="1"/>
    </xf>
    <xf numFmtId="20" fontId="0" fillId="7" borderId="10" xfId="0" applyNumberFormat="1" applyFill="1" applyBorder="1" applyAlignment="1">
      <alignment horizontal="center" vertical="center"/>
    </xf>
    <xf numFmtId="176" fontId="5" fillId="7" borderId="10" xfId="0" applyNumberFormat="1" applyFont="1" applyFill="1" applyBorder="1" applyAlignment="1">
      <alignment horizontal="center" vertical="center" shrinkToFit="1"/>
    </xf>
    <xf numFmtId="0" fontId="2" fillId="7" borderId="10" xfId="0" applyFont="1" applyFill="1" applyBorder="1" applyAlignment="1" applyProtection="1">
      <alignment horizontal="center" vertical="center" shrinkToFit="1"/>
      <protection locked="0"/>
    </xf>
    <xf numFmtId="0" fontId="0" fillId="7" borderId="4" xfId="0" applyFill="1" applyBorder="1" applyAlignment="1">
      <alignment horizontal="distributed" vertical="center"/>
    </xf>
    <xf numFmtId="0" fontId="0" fillId="7" borderId="4" xfId="0" applyFill="1" applyBorder="1" applyAlignment="1">
      <alignment horizontal="center" vertical="center"/>
    </xf>
    <xf numFmtId="176" fontId="5" fillId="7" borderId="11" xfId="0" applyNumberFormat="1" applyFont="1" applyFill="1" applyBorder="1" applyAlignment="1">
      <alignment horizontal="center" vertical="center" shrinkToFit="1"/>
    </xf>
    <xf numFmtId="0" fontId="5" fillId="7" borderId="11" xfId="0" applyFont="1" applyFill="1" applyBorder="1" applyAlignment="1">
      <alignment horizontal="center" vertical="center" shrinkToFit="1"/>
    </xf>
    <xf numFmtId="177" fontId="5" fillId="7" borderId="11" xfId="0" applyNumberFormat="1" applyFont="1" applyFill="1" applyBorder="1" applyAlignment="1">
      <alignment horizontal="center" vertical="center" shrinkToFit="1"/>
    </xf>
    <xf numFmtId="0" fontId="2" fillId="7" borderId="11" xfId="0" applyFont="1" applyFill="1" applyBorder="1" applyAlignment="1" applyProtection="1">
      <alignment horizontal="center" vertical="center" shrinkToFit="1"/>
      <protection locked="0"/>
    </xf>
    <xf numFmtId="0" fontId="0" fillId="7" borderId="6" xfId="0" applyFill="1" applyBorder="1" applyAlignment="1">
      <alignment horizontal="distributed" vertical="center"/>
    </xf>
    <xf numFmtId="0" fontId="0" fillId="7" borderId="6" xfId="0" applyFill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176" fontId="0" fillId="7" borderId="10" xfId="0" applyNumberForma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20" fontId="0" fillId="7" borderId="16" xfId="0" applyNumberFormat="1" applyFill="1" applyBorder="1" applyAlignment="1">
      <alignment horizontal="center" vertical="center"/>
    </xf>
    <xf numFmtId="0" fontId="0" fillId="7" borderId="16" xfId="0" applyFill="1" applyBorder="1" applyAlignment="1">
      <alignment horizontal="distributed" vertical="center"/>
    </xf>
    <xf numFmtId="0" fontId="0" fillId="7" borderId="5" xfId="0" applyFill="1" applyBorder="1" applyAlignment="1">
      <alignment horizontal="distributed" vertical="center"/>
    </xf>
    <xf numFmtId="176" fontId="0" fillId="7" borderId="11" xfId="0" applyNumberForma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 shrinkToFit="1"/>
    </xf>
    <xf numFmtId="20" fontId="0" fillId="7" borderId="11" xfId="0" applyNumberFormat="1" applyFill="1" applyBorder="1" applyAlignment="1">
      <alignment horizontal="center" vertical="center"/>
    </xf>
    <xf numFmtId="20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distributed" vertical="center"/>
    </xf>
    <xf numFmtId="0" fontId="0" fillId="7" borderId="7" xfId="0" applyFill="1" applyBorder="1" applyAlignment="1">
      <alignment horizontal="distributed" vertical="center"/>
    </xf>
    <xf numFmtId="0" fontId="5" fillId="7" borderId="41" xfId="0" applyFont="1" applyFill="1" applyBorder="1" applyAlignment="1">
      <alignment horizontal="center" vertical="center" shrinkToFit="1"/>
    </xf>
    <xf numFmtId="176" fontId="5" fillId="7" borderId="12" xfId="0" applyNumberFormat="1" applyFont="1" applyFill="1" applyBorder="1" applyAlignment="1">
      <alignment horizontal="center" vertical="center" shrinkToFit="1"/>
    </xf>
    <xf numFmtId="0" fontId="5" fillId="7" borderId="12" xfId="0" applyFont="1" applyFill="1" applyBorder="1" applyAlignment="1">
      <alignment horizontal="center" vertical="center" shrinkToFit="1"/>
    </xf>
    <xf numFmtId="177" fontId="5" fillId="7" borderId="12" xfId="0" applyNumberFormat="1" applyFont="1" applyFill="1" applyBorder="1" applyAlignment="1">
      <alignment horizontal="center" vertical="center" shrinkToFit="1"/>
    </xf>
    <xf numFmtId="0" fontId="2" fillId="7" borderId="19" xfId="0" applyFont="1" applyFill="1" applyBorder="1" applyAlignment="1" applyProtection="1">
      <alignment horizontal="center" vertical="center" shrinkToFit="1"/>
      <protection locked="0"/>
    </xf>
    <xf numFmtId="0" fontId="0" fillId="7" borderId="8" xfId="0" applyFill="1" applyBorder="1" applyAlignment="1">
      <alignment horizontal="distributed" vertical="center"/>
    </xf>
    <xf numFmtId="0" fontId="0" fillId="7" borderId="8" xfId="0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 shrinkToFit="1"/>
    </xf>
    <xf numFmtId="176" fontId="0" fillId="7" borderId="43" xfId="0" applyNumberFormat="1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 shrinkToFit="1"/>
    </xf>
    <xf numFmtId="20" fontId="0" fillId="7" borderId="43" xfId="0" applyNumberFormat="1" applyFill="1" applyBorder="1" applyAlignment="1">
      <alignment horizontal="center" vertical="center"/>
    </xf>
    <xf numFmtId="20" fontId="0" fillId="7" borderId="26" xfId="0" applyNumberFormat="1" applyFill="1" applyBorder="1" applyAlignment="1">
      <alignment horizontal="center" vertical="center"/>
    </xf>
    <xf numFmtId="0" fontId="0" fillId="7" borderId="26" xfId="0" applyFill="1" applyBorder="1" applyAlignment="1">
      <alignment horizontal="distributed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distributed" vertical="center"/>
    </xf>
    <xf numFmtId="176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76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distributed" vertical="center" shrinkToFit="1"/>
    </xf>
    <xf numFmtId="0" fontId="12" fillId="3" borderId="4" xfId="0" applyFont="1" applyFill="1" applyBorder="1" applyAlignment="1">
      <alignment horizontal="center" vertical="distributed" shrinkToFit="1"/>
    </xf>
    <xf numFmtId="0" fontId="12" fillId="3" borderId="6" xfId="0" applyFont="1" applyFill="1" applyBorder="1" applyAlignment="1">
      <alignment horizontal="distributed" vertical="center" shrinkToFit="1"/>
    </xf>
    <xf numFmtId="0" fontId="12" fillId="3" borderId="6" xfId="0" applyFont="1" applyFill="1" applyBorder="1" applyAlignment="1">
      <alignment horizontal="center" vertical="distributed" shrinkToFit="1"/>
    </xf>
    <xf numFmtId="0" fontId="0" fillId="0" borderId="9" xfId="0" applyFill="1" applyBorder="1" applyAlignment="1">
      <alignment horizontal="center" vertical="center"/>
    </xf>
    <xf numFmtId="20" fontId="0" fillId="0" borderId="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20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0" fontId="0" fillId="0" borderId="11" xfId="0" applyNumberFormat="1" applyFill="1" applyBorder="1" applyAlignment="1">
      <alignment horizontal="center" vertical="center"/>
    </xf>
    <xf numFmtId="20" fontId="0" fillId="2" borderId="16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distributed" vertical="center"/>
    </xf>
    <xf numFmtId="20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distributed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distributed" vertical="center"/>
    </xf>
    <xf numFmtId="176" fontId="0" fillId="2" borderId="10" xfId="0" applyNumberForma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176" fontId="0" fillId="2" borderId="11" xfId="0" applyNumberForma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12" fillId="7" borderId="4" xfId="0" applyFont="1" applyFill="1" applyBorder="1" applyAlignment="1">
      <alignment horizontal="distributed" vertical="center" shrinkToFit="1"/>
    </xf>
    <xf numFmtId="0" fontId="12" fillId="7" borderId="4" xfId="0" applyFont="1" applyFill="1" applyBorder="1" applyAlignment="1">
      <alignment horizontal="center" vertical="distributed" shrinkToFit="1"/>
    </xf>
    <xf numFmtId="0" fontId="12" fillId="7" borderId="6" xfId="0" applyFont="1" applyFill="1" applyBorder="1" applyAlignment="1">
      <alignment horizontal="distributed" vertical="center" shrinkToFit="1"/>
    </xf>
    <xf numFmtId="0" fontId="12" fillId="7" borderId="6" xfId="0" applyFont="1" applyFill="1" applyBorder="1" applyAlignment="1">
      <alignment horizontal="center" vertical="distributed" shrinkToFit="1"/>
    </xf>
    <xf numFmtId="177" fontId="5" fillId="7" borderId="9" xfId="0" applyNumberFormat="1" applyFont="1" applyFill="1" applyBorder="1" applyAlignment="1">
      <alignment horizontal="center" vertical="center" shrinkToFit="1"/>
    </xf>
    <xf numFmtId="17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shrinkToFit="1"/>
    </xf>
    <xf numFmtId="20" fontId="0" fillId="8" borderId="19" xfId="0" applyNumberFormat="1" applyFill="1" applyBorder="1" applyAlignment="1">
      <alignment horizontal="center" vertical="center"/>
    </xf>
    <xf numFmtId="0" fontId="0" fillId="8" borderId="19" xfId="0" applyFill="1" applyBorder="1" applyAlignment="1">
      <alignment horizontal="distributed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distributed" vertical="center"/>
    </xf>
    <xf numFmtId="0" fontId="5" fillId="5" borderId="0" xfId="0" applyFont="1" applyFill="1" applyAlignment="1">
      <alignment vertical="center" shrinkToFit="1"/>
    </xf>
    <xf numFmtId="176" fontId="5" fillId="8" borderId="11" xfId="0" applyNumberFormat="1" applyFont="1" applyFill="1" applyBorder="1" applyAlignment="1">
      <alignment horizontal="center" vertical="center" shrinkToFit="1"/>
    </xf>
    <xf numFmtId="0" fontId="5" fillId="8" borderId="11" xfId="0" applyFont="1" applyFill="1" applyBorder="1" applyAlignment="1">
      <alignment horizontal="center" vertical="center" shrinkToFit="1"/>
    </xf>
    <xf numFmtId="177" fontId="5" fillId="8" borderId="11" xfId="0" applyNumberFormat="1" applyFont="1" applyFill="1" applyBorder="1" applyAlignment="1">
      <alignment horizontal="center" vertical="center" shrinkToFit="1"/>
    </xf>
    <xf numFmtId="0" fontId="2" fillId="8" borderId="11" xfId="0" applyFont="1" applyFill="1" applyBorder="1" applyAlignment="1" applyProtection="1">
      <alignment horizontal="center" vertical="center" shrinkToFit="1"/>
      <protection locked="0"/>
    </xf>
    <xf numFmtId="0" fontId="0" fillId="8" borderId="6" xfId="0" applyFill="1" applyBorder="1" applyAlignment="1">
      <alignment horizontal="distributed" vertical="center"/>
    </xf>
    <xf numFmtId="177" fontId="5" fillId="8" borderId="9" xfId="0" applyNumberFormat="1" applyFont="1" applyFill="1" applyBorder="1" applyAlignment="1">
      <alignment horizontal="center" vertical="center" shrinkToFit="1"/>
    </xf>
    <xf numFmtId="20" fontId="0" fillId="7" borderId="18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20" fontId="0" fillId="7" borderId="9" xfId="0" applyNumberForma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9" fillId="0" borderId="0" xfId="417" applyFont="1" applyBorder="1" applyAlignment="1">
      <alignment horizontal="center" vertical="center" wrapText="1" shrinkToFit="1"/>
    </xf>
    <xf numFmtId="0" fontId="6" fillId="0" borderId="0" xfId="417" applyFont="1" applyBorder="1" applyAlignment="1">
      <alignment horizontal="center" vertical="center" shrinkToFit="1"/>
    </xf>
  </cellXfs>
  <cellStyles count="41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標準" xfId="0" builtinId="0"/>
    <cellStyle name="標準 2" xfId="417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</cellStyles>
  <dxfs count="24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5" sqref="A5"/>
    </sheetView>
  </sheetViews>
  <sheetFormatPr defaultColWidth="8.90625" defaultRowHeight="13"/>
  <sheetData>
    <row r="1" spans="1:10" ht="19">
      <c r="A1" s="85" t="s">
        <v>207</v>
      </c>
    </row>
    <row r="3" spans="1:10" ht="19">
      <c r="A3" s="86" t="s">
        <v>208</v>
      </c>
    </row>
    <row r="4" spans="1:10" ht="19">
      <c r="A4" s="87" t="s">
        <v>217</v>
      </c>
      <c r="B4" s="88"/>
      <c r="C4" s="88"/>
      <c r="D4" s="96"/>
      <c r="E4" s="96"/>
      <c r="F4" s="96"/>
      <c r="G4" s="97"/>
      <c r="H4" s="97"/>
      <c r="I4" s="97"/>
    </row>
    <row r="5" spans="1:10" ht="19">
      <c r="A5" s="89" t="s">
        <v>209</v>
      </c>
      <c r="B5" s="90"/>
      <c r="C5" s="90"/>
      <c r="D5" s="90"/>
      <c r="E5" s="90"/>
      <c r="F5" s="90"/>
      <c r="G5" s="90"/>
    </row>
    <row r="6" spans="1:10" ht="19">
      <c r="A6" s="91" t="s">
        <v>216</v>
      </c>
      <c r="B6" s="92"/>
      <c r="C6" s="92"/>
      <c r="D6" s="92"/>
      <c r="E6" s="92"/>
      <c r="F6" s="92"/>
      <c r="G6" s="92"/>
      <c r="H6" s="92"/>
      <c r="I6" s="92"/>
      <c r="J6" s="92"/>
    </row>
    <row r="7" spans="1:10" ht="19">
      <c r="A7" s="86"/>
    </row>
    <row r="8" spans="1:10" ht="19">
      <c r="A8" s="86" t="s">
        <v>210</v>
      </c>
    </row>
    <row r="9" spans="1:10" ht="19">
      <c r="A9" s="86" t="s">
        <v>215</v>
      </c>
    </row>
    <row r="10" spans="1:10" ht="19">
      <c r="A10" s="86"/>
    </row>
    <row r="11" spans="1:10" ht="19">
      <c r="A11" s="93" t="s">
        <v>211</v>
      </c>
    </row>
    <row r="12" spans="1:10" ht="19">
      <c r="A12" s="93" t="s">
        <v>212</v>
      </c>
    </row>
    <row r="13" spans="1:10" ht="19">
      <c r="A13" s="86"/>
    </row>
    <row r="14" spans="1:10" ht="19">
      <c r="A14" s="86" t="s">
        <v>213</v>
      </c>
    </row>
    <row r="15" spans="1:10" ht="19">
      <c r="A15" s="86" t="s">
        <v>214</v>
      </c>
    </row>
  </sheetData>
  <sheetProtection sheet="1" objects="1" scenarios="1"/>
  <phoneticPr fontId="9"/>
  <pageMargins left="0.75" right="0.75" top="1" bottom="1" header="0.51200000000000001" footer="0.51200000000000001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3"/>
  <sheetViews>
    <sheetView topLeftCell="A3" workbookViewId="0">
      <selection activeCell="B5" sqref="B5:C14"/>
    </sheetView>
  </sheetViews>
  <sheetFormatPr defaultColWidth="13" defaultRowHeight="13"/>
  <cols>
    <col min="1" max="4" width="13" style="1" customWidth="1"/>
    <col min="5" max="5" width="4.08984375" style="1" customWidth="1"/>
    <col min="6" max="15" width="12.453125" style="1" customWidth="1"/>
    <col min="16" max="16" width="4.6328125" style="1" customWidth="1"/>
    <col min="17" max="17" width="6.36328125" style="1" customWidth="1"/>
    <col min="18" max="20" width="4.6328125" style="1" customWidth="1"/>
    <col min="21" max="16384" width="13" style="1"/>
  </cols>
  <sheetData>
    <row r="1" spans="1:17" ht="26.25" customHeight="1">
      <c r="E1" s="311" t="s">
        <v>230</v>
      </c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7" ht="18.75" customHeight="1"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24.75" customHeight="1" thickBot="1">
      <c r="F3" s="3"/>
    </row>
    <row r="4" spans="1:17" ht="24.75" customHeight="1" thickBot="1">
      <c r="B4" s="1" t="s">
        <v>11</v>
      </c>
      <c r="E4" s="94" t="s">
        <v>1</v>
      </c>
      <c r="F4" s="312" t="s">
        <v>0</v>
      </c>
      <c r="G4" s="313"/>
      <c r="H4" s="312" t="s">
        <v>0</v>
      </c>
      <c r="I4" s="313"/>
      <c r="J4" s="312" t="s">
        <v>0</v>
      </c>
      <c r="K4" s="313"/>
      <c r="L4" s="312" t="s">
        <v>0</v>
      </c>
      <c r="M4" s="313"/>
      <c r="N4" s="312" t="s">
        <v>0</v>
      </c>
      <c r="O4" s="313"/>
    </row>
    <row r="5" spans="1:17" ht="24.75" customHeight="1" thickTop="1" thickBot="1">
      <c r="A5" s="1">
        <v>1</v>
      </c>
      <c r="B5" s="307" t="s">
        <v>232</v>
      </c>
      <c r="C5" s="308"/>
      <c r="E5" s="94"/>
      <c r="F5" s="94" t="str">
        <f>B5</f>
        <v>東大阪大柏原</v>
      </c>
      <c r="G5" s="95" t="str">
        <f>B14</f>
        <v>帝塚山泉ヶ丘</v>
      </c>
      <c r="H5" s="94" t="str">
        <f>B10</f>
        <v>大阪立命館</v>
      </c>
      <c r="I5" s="95" t="str">
        <f>B9</f>
        <v>アサンプション</v>
      </c>
      <c r="J5" s="94" t="str">
        <f>B7</f>
        <v>関大一</v>
      </c>
      <c r="K5" s="95" t="str">
        <f>B12</f>
        <v>興國C</v>
      </c>
      <c r="L5" s="94" t="str">
        <f>B8</f>
        <v>近大附属Ｂ</v>
      </c>
      <c r="M5" s="95" t="str">
        <f>B11</f>
        <v>大阪偕星</v>
      </c>
      <c r="N5" s="94" t="str">
        <f>B6</f>
        <v>セレッソ大阪Ｂ</v>
      </c>
      <c r="O5" s="95" t="str">
        <f>B13</f>
        <v>千里</v>
      </c>
      <c r="P5" s="2"/>
    </row>
    <row r="6" spans="1:17" ht="24.75" customHeight="1" thickBot="1">
      <c r="A6" s="1">
        <v>2</v>
      </c>
      <c r="B6" s="309" t="s">
        <v>226</v>
      </c>
      <c r="C6" s="310"/>
      <c r="E6" s="94"/>
      <c r="F6" s="94" t="str">
        <f>B5</f>
        <v>東大阪大柏原</v>
      </c>
      <c r="G6" s="95" t="str">
        <f>B13</f>
        <v>千里</v>
      </c>
      <c r="H6" s="94" t="str">
        <f>B6</f>
        <v>セレッソ大阪Ｂ</v>
      </c>
      <c r="I6" s="95" t="str">
        <f>B12</f>
        <v>興國C</v>
      </c>
      <c r="J6" s="94" t="str">
        <f>B7</f>
        <v>関大一</v>
      </c>
      <c r="K6" s="95" t="str">
        <f>B11</f>
        <v>大阪偕星</v>
      </c>
      <c r="L6" s="94" t="str">
        <f>B8</f>
        <v>近大附属Ｂ</v>
      </c>
      <c r="M6" s="95" t="str">
        <f>B10</f>
        <v>大阪立命館</v>
      </c>
      <c r="N6" s="94" t="str">
        <f>B9</f>
        <v>アサンプション</v>
      </c>
      <c r="O6" s="95" t="str">
        <f>B14</f>
        <v>帝塚山泉ヶ丘</v>
      </c>
      <c r="P6" s="2"/>
      <c r="Q6" s="2"/>
    </row>
    <row r="7" spans="1:17" ht="24.75" customHeight="1" thickBot="1">
      <c r="A7" s="1">
        <v>3</v>
      </c>
      <c r="B7" s="309" t="s">
        <v>233</v>
      </c>
      <c r="C7" s="310"/>
      <c r="E7" s="94"/>
      <c r="F7" s="94" t="str">
        <f>B10</f>
        <v>大阪立命館</v>
      </c>
      <c r="G7" s="95" t="str">
        <f>B7</f>
        <v>関大一</v>
      </c>
      <c r="H7" s="94" t="str">
        <f>B12</f>
        <v>興國C</v>
      </c>
      <c r="I7" s="95" t="str">
        <f>B5</f>
        <v>東大阪大柏原</v>
      </c>
      <c r="J7" s="94" t="str">
        <f>B9</f>
        <v>アサンプション</v>
      </c>
      <c r="K7" s="95" t="str">
        <f>B8</f>
        <v>近大附属Ｂ</v>
      </c>
      <c r="L7" s="94" t="str">
        <f>B14</f>
        <v>帝塚山泉ヶ丘</v>
      </c>
      <c r="M7" s="95" t="str">
        <f>B13</f>
        <v>千里</v>
      </c>
      <c r="N7" s="94" t="str">
        <f>B11</f>
        <v>大阪偕星</v>
      </c>
      <c r="O7" s="95" t="str">
        <f>B6</f>
        <v>セレッソ大阪Ｂ</v>
      </c>
      <c r="P7" s="2"/>
    </row>
    <row r="8" spans="1:17" ht="24.75" customHeight="1" thickBot="1">
      <c r="A8" s="1">
        <v>4</v>
      </c>
      <c r="B8" s="309" t="s">
        <v>229</v>
      </c>
      <c r="C8" s="310"/>
      <c r="E8" s="94"/>
      <c r="F8" s="94" t="str">
        <f>B14</f>
        <v>帝塚山泉ヶ丘</v>
      </c>
      <c r="G8" s="95" t="str">
        <f>B8</f>
        <v>近大附属Ｂ</v>
      </c>
      <c r="H8" s="94" t="str">
        <f>B11</f>
        <v>大阪偕星</v>
      </c>
      <c r="I8" s="95" t="str">
        <f>B5</f>
        <v>東大阪大柏原</v>
      </c>
      <c r="J8" s="94" t="str">
        <f>B10</f>
        <v>大阪立命館</v>
      </c>
      <c r="K8" s="95" t="str">
        <f>B6</f>
        <v>セレッソ大阪Ｂ</v>
      </c>
      <c r="L8" s="94" t="str">
        <f>B9</f>
        <v>アサンプション</v>
      </c>
      <c r="M8" s="95" t="str">
        <f>B7</f>
        <v>関大一</v>
      </c>
      <c r="N8" s="94" t="str">
        <f>B12</f>
        <v>興國C</v>
      </c>
      <c r="O8" s="95" t="str">
        <f>B13</f>
        <v>千里</v>
      </c>
      <c r="P8" s="2"/>
    </row>
    <row r="9" spans="1:17" ht="24.75" customHeight="1" thickBot="1">
      <c r="A9" s="1">
        <v>5</v>
      </c>
      <c r="B9" s="303" t="s">
        <v>227</v>
      </c>
      <c r="C9" s="304"/>
      <c r="E9" s="94"/>
      <c r="F9" s="94" t="str">
        <f>B5</f>
        <v>東大阪大柏原</v>
      </c>
      <c r="G9" s="95" t="str">
        <f>B10</f>
        <v>大阪立命館</v>
      </c>
      <c r="H9" s="94" t="str">
        <f>B11</f>
        <v>大阪偕星</v>
      </c>
      <c r="I9" s="95" t="str">
        <f>B13</f>
        <v>千里</v>
      </c>
      <c r="J9" s="94" t="str">
        <f>B12</f>
        <v>興國C</v>
      </c>
      <c r="K9" s="95" t="str">
        <f>B14</f>
        <v>帝塚山泉ヶ丘</v>
      </c>
      <c r="L9" s="94" t="str">
        <f>B6</f>
        <v>セレッソ大阪Ｂ</v>
      </c>
      <c r="M9" s="95" t="str">
        <f>B9</f>
        <v>アサンプション</v>
      </c>
      <c r="N9" s="94" t="str">
        <f>B7</f>
        <v>関大一</v>
      </c>
      <c r="O9" s="95" t="str">
        <f>B8</f>
        <v>近大附属Ｂ</v>
      </c>
      <c r="P9" s="2"/>
    </row>
    <row r="10" spans="1:17" ht="24.75" customHeight="1" thickBot="1">
      <c r="A10" s="1">
        <v>6</v>
      </c>
      <c r="B10" s="300" t="s">
        <v>234</v>
      </c>
      <c r="C10" s="301"/>
      <c r="E10" s="94"/>
      <c r="F10" s="94" t="str">
        <f>B8</f>
        <v>近大附属Ｂ</v>
      </c>
      <c r="G10" s="95" t="str">
        <f>B6</f>
        <v>セレッソ大阪Ｂ</v>
      </c>
      <c r="H10" s="94" t="str">
        <f>B9</f>
        <v>アサンプション</v>
      </c>
      <c r="I10" s="95" t="str">
        <f>B5</f>
        <v>東大阪大柏原</v>
      </c>
      <c r="J10" s="94" t="str">
        <f>B13</f>
        <v>千里</v>
      </c>
      <c r="K10" s="95" t="str">
        <f>B10</f>
        <v>大阪立命館</v>
      </c>
      <c r="L10" s="94" t="str">
        <f>B12</f>
        <v>興國C</v>
      </c>
      <c r="M10" s="95" t="str">
        <f>B11</f>
        <v>大阪偕星</v>
      </c>
      <c r="N10" s="94" t="str">
        <f>B14</f>
        <v>帝塚山泉ヶ丘</v>
      </c>
      <c r="O10" s="95" t="str">
        <f>B7</f>
        <v>関大一</v>
      </c>
      <c r="P10" s="2"/>
    </row>
    <row r="11" spans="1:17" ht="24.75" customHeight="1" thickBot="1">
      <c r="A11" s="1">
        <v>7</v>
      </c>
      <c r="B11" s="302" t="s">
        <v>221</v>
      </c>
      <c r="C11" s="302"/>
      <c r="E11" s="94"/>
      <c r="F11" s="94" t="str">
        <f>B5</f>
        <v>東大阪大柏原</v>
      </c>
      <c r="G11" s="95" t="str">
        <f>B8</f>
        <v>近大附属Ｂ</v>
      </c>
      <c r="H11" s="94" t="str">
        <f>B9</f>
        <v>アサンプション</v>
      </c>
      <c r="I11" s="95" t="str">
        <f>B13</f>
        <v>千里</v>
      </c>
      <c r="J11" s="94" t="str">
        <f>B11</f>
        <v>大阪偕星</v>
      </c>
      <c r="K11" s="95" t="str">
        <f>B14</f>
        <v>帝塚山泉ヶ丘</v>
      </c>
      <c r="L11" s="94" t="str">
        <f>B6</f>
        <v>セレッソ大阪Ｂ</v>
      </c>
      <c r="M11" s="95" t="str">
        <f>B7</f>
        <v>関大一</v>
      </c>
      <c r="N11" s="94" t="str">
        <f>B10</f>
        <v>大阪立命館</v>
      </c>
      <c r="O11" s="95" t="str">
        <f>B12</f>
        <v>興國C</v>
      </c>
      <c r="P11" s="2"/>
    </row>
    <row r="12" spans="1:17" ht="24.75" customHeight="1" thickBot="1">
      <c r="A12" s="1">
        <v>8</v>
      </c>
      <c r="B12" s="303" t="s">
        <v>235</v>
      </c>
      <c r="C12" s="304"/>
      <c r="E12" s="94"/>
      <c r="F12" s="94" t="str">
        <f>B12</f>
        <v>興國C</v>
      </c>
      <c r="G12" s="95" t="str">
        <f>B9</f>
        <v>アサンプション</v>
      </c>
      <c r="H12" s="94" t="str">
        <f>B7</f>
        <v>関大一</v>
      </c>
      <c r="I12" s="95" t="str">
        <f>B5</f>
        <v>東大阪大柏原</v>
      </c>
      <c r="J12" s="94" t="str">
        <f>B13</f>
        <v>千里</v>
      </c>
      <c r="K12" s="95" t="str">
        <f>B8</f>
        <v>近大附属Ｂ</v>
      </c>
      <c r="L12" s="94" t="str">
        <f>B14</f>
        <v>帝塚山泉ヶ丘</v>
      </c>
      <c r="M12" s="95" t="str">
        <f>B6</f>
        <v>セレッソ大阪Ｂ</v>
      </c>
      <c r="N12" s="94" t="str">
        <f>B10</f>
        <v>大阪立命館</v>
      </c>
      <c r="O12" s="95" t="str">
        <f>B11</f>
        <v>大阪偕星</v>
      </c>
      <c r="P12" s="2"/>
    </row>
    <row r="13" spans="1:17" ht="24.75" customHeight="1" thickBot="1">
      <c r="A13" s="1">
        <v>9</v>
      </c>
      <c r="B13" s="303" t="s">
        <v>236</v>
      </c>
      <c r="C13" s="304"/>
      <c r="E13" s="94"/>
      <c r="F13" s="94" t="str">
        <f>B5</f>
        <v>東大阪大柏原</v>
      </c>
      <c r="G13" s="95" t="str">
        <f>B6</f>
        <v>セレッソ大阪Ｂ</v>
      </c>
      <c r="H13" s="94" t="str">
        <f>B10</f>
        <v>大阪立命館</v>
      </c>
      <c r="I13" s="95" t="str">
        <f>B14</f>
        <v>帝塚山泉ヶ丘</v>
      </c>
      <c r="J13" s="94" t="str">
        <f>B8</f>
        <v>近大附属Ｂ</v>
      </c>
      <c r="K13" s="95" t="str">
        <f>B12</f>
        <v>興國C</v>
      </c>
      <c r="L13" s="94" t="str">
        <f>B7</f>
        <v>関大一</v>
      </c>
      <c r="M13" s="95" t="str">
        <f>B13</f>
        <v>千里</v>
      </c>
      <c r="N13" s="94" t="str">
        <f>B9</f>
        <v>アサンプション</v>
      </c>
      <c r="O13" s="95" t="str">
        <f>B11</f>
        <v>大阪偕星</v>
      </c>
      <c r="P13" s="2"/>
    </row>
    <row r="14" spans="1:17" ht="24.75" customHeight="1" thickBot="1">
      <c r="A14" s="1">
        <v>10</v>
      </c>
      <c r="B14" s="305" t="s">
        <v>237</v>
      </c>
      <c r="C14" s="306"/>
      <c r="E14" s="94"/>
      <c r="F14" s="94" t="str">
        <f>B11</f>
        <v>大阪偕星</v>
      </c>
      <c r="G14" s="95" t="str">
        <f>B8</f>
        <v>近大附属Ｂ</v>
      </c>
      <c r="H14" s="94" t="str">
        <f>B14</f>
        <v>帝塚山泉ヶ丘</v>
      </c>
      <c r="I14" s="95" t="str">
        <f>B5</f>
        <v>東大阪大柏原</v>
      </c>
      <c r="J14" s="94" t="str">
        <f>B9</f>
        <v>アサンプション</v>
      </c>
      <c r="K14" s="95" t="str">
        <f>B10</f>
        <v>大阪立命館</v>
      </c>
      <c r="L14" s="94" t="str">
        <f>B12</f>
        <v>興國C</v>
      </c>
      <c r="M14" s="95" t="str">
        <f>B7</f>
        <v>関大一</v>
      </c>
      <c r="N14" s="94" t="str">
        <f>B13</f>
        <v>千里</v>
      </c>
      <c r="O14" s="95" t="str">
        <f>B6</f>
        <v>セレッソ大阪Ｂ</v>
      </c>
      <c r="P14" s="2"/>
    </row>
    <row r="15" spans="1:17" ht="24.75" customHeight="1" thickBot="1">
      <c r="E15" s="94"/>
      <c r="F15" s="94" t="str">
        <f>B11</f>
        <v>大阪偕星</v>
      </c>
      <c r="G15" s="95" t="str">
        <f>B7</f>
        <v>関大一</v>
      </c>
      <c r="H15" s="94" t="str">
        <f>B13</f>
        <v>千里</v>
      </c>
      <c r="I15" s="95" t="str">
        <f>B5</f>
        <v>東大阪大柏原</v>
      </c>
      <c r="J15" s="94" t="str">
        <f>B12</f>
        <v>興國C</v>
      </c>
      <c r="K15" s="95" t="str">
        <f>B6</f>
        <v>セレッソ大阪Ｂ</v>
      </c>
      <c r="L15" s="94" t="str">
        <f>B10</f>
        <v>大阪立命館</v>
      </c>
      <c r="M15" s="95" t="str">
        <f>B8</f>
        <v>近大附属Ｂ</v>
      </c>
      <c r="N15" s="94" t="str">
        <f>B14</f>
        <v>帝塚山泉ヶ丘</v>
      </c>
      <c r="O15" s="95" t="str">
        <f>B9</f>
        <v>アサンプション</v>
      </c>
      <c r="P15" s="2"/>
    </row>
    <row r="16" spans="1:17" ht="24.75" customHeight="1" thickBot="1">
      <c r="E16" s="94"/>
      <c r="F16" s="94" t="str">
        <f>B5</f>
        <v>東大阪大柏原</v>
      </c>
      <c r="G16" s="95" t="str">
        <f>B12</f>
        <v>興國C</v>
      </c>
      <c r="H16" s="94" t="str">
        <f>B13</f>
        <v>千里</v>
      </c>
      <c r="I16" s="95" t="str">
        <f>B14</f>
        <v>帝塚山泉ヶ丘</v>
      </c>
      <c r="J16" s="94" t="str">
        <f>B6</f>
        <v>セレッソ大阪Ｂ</v>
      </c>
      <c r="K16" s="95" t="str">
        <f>B11</f>
        <v>大阪偕星</v>
      </c>
      <c r="L16" s="94" t="str">
        <f>B8</f>
        <v>近大附属Ｂ</v>
      </c>
      <c r="M16" s="95" t="str">
        <f>B9</f>
        <v>アサンプション</v>
      </c>
      <c r="N16" s="94" t="str">
        <f>B7</f>
        <v>関大一</v>
      </c>
      <c r="O16" s="95" t="str">
        <f>B10</f>
        <v>大阪立命館</v>
      </c>
      <c r="P16" s="2"/>
    </row>
    <row r="17" spans="5:16" ht="24.75" customHeight="1" thickBot="1">
      <c r="E17" s="94"/>
      <c r="F17" s="94" t="str">
        <f>B5</f>
        <v>東大阪大柏原</v>
      </c>
      <c r="G17" s="95" t="str">
        <f>B11</f>
        <v>大阪偕星</v>
      </c>
      <c r="H17" s="94" t="str">
        <f>B6</f>
        <v>セレッソ大阪Ｂ</v>
      </c>
      <c r="I17" s="95" t="str">
        <f>B10</f>
        <v>大阪立命館</v>
      </c>
      <c r="J17" s="94" t="str">
        <f>B7</f>
        <v>関大一</v>
      </c>
      <c r="K17" s="95" t="str">
        <f>B9</f>
        <v>アサンプション</v>
      </c>
      <c r="L17" s="94" t="str">
        <f>B13</f>
        <v>千里</v>
      </c>
      <c r="M17" s="95" t="str">
        <f>B12</f>
        <v>興國C</v>
      </c>
      <c r="N17" s="94" t="str">
        <f>B8</f>
        <v>近大附属Ｂ</v>
      </c>
      <c r="O17" s="95" t="str">
        <f>B14</f>
        <v>帝塚山泉ヶ丘</v>
      </c>
      <c r="P17" s="2"/>
    </row>
    <row r="18" spans="5:16" ht="24.75" customHeight="1" thickBot="1">
      <c r="E18" s="94"/>
      <c r="F18" s="94" t="str">
        <f>B9</f>
        <v>アサンプション</v>
      </c>
      <c r="G18" s="95" t="str">
        <f>B6</f>
        <v>セレッソ大阪Ｂ</v>
      </c>
      <c r="H18" s="94" t="str">
        <f>B10</f>
        <v>大阪立命館</v>
      </c>
      <c r="I18" s="95" t="str">
        <f>B5</f>
        <v>東大阪大柏原</v>
      </c>
      <c r="J18" s="94" t="str">
        <f>B14</f>
        <v>帝塚山泉ヶ丘</v>
      </c>
      <c r="K18" s="95" t="str">
        <f>B12</f>
        <v>興國C</v>
      </c>
      <c r="L18" s="94" t="str">
        <f>B13</f>
        <v>千里</v>
      </c>
      <c r="M18" s="95" t="str">
        <f>B11</f>
        <v>大阪偕星</v>
      </c>
      <c r="N18" s="94" t="str">
        <f>B8</f>
        <v>近大附属Ｂ</v>
      </c>
      <c r="O18" s="95" t="str">
        <f>B7</f>
        <v>関大一</v>
      </c>
      <c r="P18" s="2"/>
    </row>
    <row r="19" spans="5:16" ht="24.75" customHeight="1" thickBot="1">
      <c r="E19" s="94"/>
      <c r="F19" s="94" t="str">
        <f>B5</f>
        <v>東大阪大柏原</v>
      </c>
      <c r="G19" s="95" t="str">
        <f>B9</f>
        <v>アサンプション</v>
      </c>
      <c r="H19" s="94" t="str">
        <f>B7</f>
        <v>関大一</v>
      </c>
      <c r="I19" s="95" t="str">
        <f>B14</f>
        <v>帝塚山泉ヶ丘</v>
      </c>
      <c r="J19" s="94" t="str">
        <f>B10</f>
        <v>大阪立命館</v>
      </c>
      <c r="K19" s="95" t="str">
        <f>B13</f>
        <v>千里</v>
      </c>
      <c r="L19" s="94" t="str">
        <f>B11</f>
        <v>大阪偕星</v>
      </c>
      <c r="M19" s="95" t="str">
        <f>B12</f>
        <v>興國C</v>
      </c>
      <c r="N19" s="94" t="str">
        <f>B6</f>
        <v>セレッソ大阪Ｂ</v>
      </c>
      <c r="O19" s="95" t="str">
        <f>B8</f>
        <v>近大附属Ｂ</v>
      </c>
      <c r="P19" s="2"/>
    </row>
    <row r="20" spans="5:16" ht="24.75" customHeight="1" thickBot="1">
      <c r="E20" s="94"/>
      <c r="F20" s="94" t="str">
        <f>B12</f>
        <v>興國C</v>
      </c>
      <c r="G20" s="95" t="str">
        <f>B10</f>
        <v>大阪立命館</v>
      </c>
      <c r="H20" s="94" t="str">
        <f>B8</f>
        <v>近大附属Ｂ</v>
      </c>
      <c r="I20" s="95" t="str">
        <f>B5</f>
        <v>東大阪大柏原</v>
      </c>
      <c r="J20" s="94" t="str">
        <f>B7</f>
        <v>関大一</v>
      </c>
      <c r="K20" s="95" t="str">
        <f>B6</f>
        <v>セレッソ大阪Ｂ</v>
      </c>
      <c r="L20" s="94" t="str">
        <f>B14</f>
        <v>帝塚山泉ヶ丘</v>
      </c>
      <c r="M20" s="95" t="str">
        <f>B11</f>
        <v>大阪偕星</v>
      </c>
      <c r="N20" s="94" t="str">
        <f>B13</f>
        <v>千里</v>
      </c>
      <c r="O20" s="95" t="str">
        <f>B9</f>
        <v>アサンプション</v>
      </c>
      <c r="P20" s="2"/>
    </row>
    <row r="21" spans="5:16" ht="24.75" customHeight="1" thickBot="1">
      <c r="E21" s="94"/>
      <c r="F21" s="94" t="str">
        <f>B5</f>
        <v>東大阪大柏原</v>
      </c>
      <c r="G21" s="95" t="str">
        <f>B7</f>
        <v>関大一</v>
      </c>
      <c r="H21" s="94" t="str">
        <f>B8</f>
        <v>近大附属Ｂ</v>
      </c>
      <c r="I21" s="95" t="str">
        <f>B13</f>
        <v>千里</v>
      </c>
      <c r="J21" s="94" t="str">
        <f>B9</f>
        <v>アサンプション</v>
      </c>
      <c r="K21" s="95" t="str">
        <f>B12</f>
        <v>興國C</v>
      </c>
      <c r="L21" s="94" t="str">
        <f>B6</f>
        <v>セレッソ大阪Ｂ</v>
      </c>
      <c r="M21" s="95" t="str">
        <f>B14</f>
        <v>帝塚山泉ヶ丘</v>
      </c>
      <c r="N21" s="94" t="str">
        <f>B11</f>
        <v>大阪偕星</v>
      </c>
      <c r="O21" s="95" t="str">
        <f>B10</f>
        <v>大阪立命館</v>
      </c>
      <c r="P21" s="2"/>
    </row>
    <row r="22" spans="5:16" ht="24.75" customHeight="1" thickBot="1">
      <c r="E22" s="94"/>
      <c r="F22" s="94" t="str">
        <f>B11</f>
        <v>大阪偕星</v>
      </c>
      <c r="G22" s="95" t="str">
        <f>B9</f>
        <v>アサンプション</v>
      </c>
      <c r="H22" s="94" t="str">
        <f>B6</f>
        <v>セレッソ大阪Ｂ</v>
      </c>
      <c r="I22" s="95" t="str">
        <f>B5</f>
        <v>東大阪大柏原</v>
      </c>
      <c r="J22" s="94" t="str">
        <f>B13</f>
        <v>千里</v>
      </c>
      <c r="K22" s="95" t="str">
        <f>B7</f>
        <v>関大一</v>
      </c>
      <c r="L22" s="94" t="str">
        <f>B12</f>
        <v>興國C</v>
      </c>
      <c r="M22" s="95" t="str">
        <f>B8</f>
        <v>近大附属Ｂ</v>
      </c>
      <c r="N22" s="94" t="str">
        <f>B14</f>
        <v>帝塚山泉ヶ丘</v>
      </c>
      <c r="O22" s="95" t="str">
        <f>B10</f>
        <v>大阪立命館</v>
      </c>
      <c r="P22" s="2"/>
    </row>
    <row r="23" spans="5:16" ht="18.75" customHeight="1"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16">
    <mergeCell ref="E1:O1"/>
    <mergeCell ref="F4:G4"/>
    <mergeCell ref="H4:I4"/>
    <mergeCell ref="J4:K4"/>
    <mergeCell ref="L4:M4"/>
    <mergeCell ref="N4:O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honeticPr fontId="1"/>
  <printOptions horizontalCentered="1" verticalCentered="1"/>
  <pageMargins left="0.75314960629921257" right="0.55314960629921262" top="0.45" bottom="0.43000000000000005" header="0.2" footer="0.2"/>
  <pageSetup paperSize="9" scale="9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23"/>
  <sheetViews>
    <sheetView topLeftCell="B3" workbookViewId="0">
      <selection activeCell="B11" sqref="B11:C11"/>
    </sheetView>
  </sheetViews>
  <sheetFormatPr defaultColWidth="13" defaultRowHeight="13"/>
  <cols>
    <col min="1" max="4" width="13" style="1" customWidth="1"/>
    <col min="5" max="5" width="4.08984375" style="1" customWidth="1"/>
    <col min="6" max="15" width="12.453125" style="1" customWidth="1"/>
    <col min="16" max="16" width="4.6328125" style="1" customWidth="1"/>
    <col min="17" max="17" width="6.36328125" style="1" customWidth="1"/>
    <col min="18" max="20" width="4.6328125" style="1" customWidth="1"/>
    <col min="21" max="16384" width="13" style="1"/>
  </cols>
  <sheetData>
    <row r="1" spans="1:17" ht="26.25" customHeight="1">
      <c r="E1" s="311" t="s">
        <v>231</v>
      </c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7" ht="18.75" customHeight="1"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24.75" customHeight="1" thickBot="1">
      <c r="F3" s="3"/>
    </row>
    <row r="4" spans="1:17" ht="24.75" customHeight="1" thickBot="1">
      <c r="B4" s="1" t="s">
        <v>10</v>
      </c>
      <c r="E4" s="94" t="s">
        <v>1</v>
      </c>
      <c r="F4" s="312" t="s">
        <v>0</v>
      </c>
      <c r="G4" s="313"/>
      <c r="H4" s="312" t="s">
        <v>0</v>
      </c>
      <c r="I4" s="313"/>
      <c r="J4" s="312" t="s">
        <v>0</v>
      </c>
      <c r="K4" s="313"/>
      <c r="L4" s="312" t="s">
        <v>0</v>
      </c>
      <c r="M4" s="313"/>
      <c r="N4" s="312" t="s">
        <v>0</v>
      </c>
      <c r="O4" s="313"/>
    </row>
    <row r="5" spans="1:17" ht="24.75" customHeight="1" thickTop="1" thickBot="1">
      <c r="A5" s="1">
        <v>1</v>
      </c>
      <c r="B5" s="317" t="s">
        <v>238</v>
      </c>
      <c r="C5" s="318"/>
      <c r="E5" s="94">
        <v>1</v>
      </c>
      <c r="F5" s="94" t="str">
        <f>B5</f>
        <v>清明学院</v>
      </c>
      <c r="G5" s="95" t="str">
        <f>B14</f>
        <v>大阪学院B</v>
      </c>
      <c r="H5" s="94" t="str">
        <f>B10</f>
        <v>大阪桐蔭B</v>
      </c>
      <c r="I5" s="95" t="str">
        <f>B9</f>
        <v>桜宮</v>
      </c>
      <c r="J5" s="94" t="str">
        <f>B7</f>
        <v>ガンバ大阪B</v>
      </c>
      <c r="K5" s="95" t="str">
        <f>B12</f>
        <v>商大高</v>
      </c>
      <c r="L5" s="94" t="str">
        <f>B8</f>
        <v>賢明学院</v>
      </c>
      <c r="M5" s="95" t="str">
        <f>B11</f>
        <v>香里ヌヴェール</v>
      </c>
      <c r="N5" s="94" t="str">
        <f>B6</f>
        <v>摂津</v>
      </c>
      <c r="O5" s="95" t="str">
        <f>B13</f>
        <v>履正社C</v>
      </c>
      <c r="P5" s="2"/>
    </row>
    <row r="6" spans="1:17" ht="24.75" customHeight="1" thickBot="1">
      <c r="A6" s="1">
        <v>2</v>
      </c>
      <c r="B6" s="309" t="s">
        <v>239</v>
      </c>
      <c r="C6" s="310"/>
      <c r="E6" s="94">
        <v>2</v>
      </c>
      <c r="F6" s="94" t="str">
        <f>B5</f>
        <v>清明学院</v>
      </c>
      <c r="G6" s="95" t="str">
        <f>B13</f>
        <v>履正社C</v>
      </c>
      <c r="H6" s="94" t="str">
        <f>B6</f>
        <v>摂津</v>
      </c>
      <c r="I6" s="95" t="str">
        <f>B12</f>
        <v>商大高</v>
      </c>
      <c r="J6" s="94" t="str">
        <f>B7</f>
        <v>ガンバ大阪B</v>
      </c>
      <c r="K6" s="95" t="str">
        <f>B11</f>
        <v>香里ヌヴェール</v>
      </c>
      <c r="L6" s="94" t="str">
        <f>B8</f>
        <v>賢明学院</v>
      </c>
      <c r="M6" s="95" t="str">
        <f>B10</f>
        <v>大阪桐蔭B</v>
      </c>
      <c r="N6" s="94" t="str">
        <f>B9</f>
        <v>桜宮</v>
      </c>
      <c r="O6" s="95" t="str">
        <f>B14</f>
        <v>大阪学院B</v>
      </c>
      <c r="P6" s="2"/>
      <c r="Q6" s="2"/>
    </row>
    <row r="7" spans="1:17" ht="24.75" customHeight="1" thickBot="1">
      <c r="A7" s="1">
        <v>3</v>
      </c>
      <c r="B7" s="309" t="s">
        <v>240</v>
      </c>
      <c r="C7" s="310"/>
      <c r="E7" s="94">
        <v>3</v>
      </c>
      <c r="F7" s="94" t="str">
        <f>B10</f>
        <v>大阪桐蔭B</v>
      </c>
      <c r="G7" s="95" t="str">
        <f>B7</f>
        <v>ガンバ大阪B</v>
      </c>
      <c r="H7" s="94" t="str">
        <f>B12</f>
        <v>商大高</v>
      </c>
      <c r="I7" s="95" t="str">
        <f>B5</f>
        <v>清明学院</v>
      </c>
      <c r="J7" s="94" t="str">
        <f>B9</f>
        <v>桜宮</v>
      </c>
      <c r="K7" s="95" t="str">
        <f>B8</f>
        <v>賢明学院</v>
      </c>
      <c r="L7" s="94" t="str">
        <f>B14</f>
        <v>大阪学院B</v>
      </c>
      <c r="M7" s="95" t="str">
        <f>B13</f>
        <v>履正社C</v>
      </c>
      <c r="N7" s="94" t="str">
        <f>B11</f>
        <v>香里ヌヴェール</v>
      </c>
      <c r="O7" s="95" t="str">
        <f>B6</f>
        <v>摂津</v>
      </c>
      <c r="P7" s="2"/>
    </row>
    <row r="8" spans="1:17" ht="24.75" customHeight="1" thickBot="1">
      <c r="A8" s="1">
        <v>4</v>
      </c>
      <c r="B8" s="309" t="s">
        <v>228</v>
      </c>
      <c r="C8" s="310"/>
      <c r="E8" s="94">
        <v>4</v>
      </c>
      <c r="F8" s="94" t="str">
        <f>B14</f>
        <v>大阪学院B</v>
      </c>
      <c r="G8" s="95" t="str">
        <f>B8</f>
        <v>賢明学院</v>
      </c>
      <c r="H8" s="94" t="str">
        <f>B11</f>
        <v>香里ヌヴェール</v>
      </c>
      <c r="I8" s="95" t="str">
        <f>B5</f>
        <v>清明学院</v>
      </c>
      <c r="J8" s="94" t="str">
        <f>B10</f>
        <v>大阪桐蔭B</v>
      </c>
      <c r="K8" s="95" t="str">
        <f>B6</f>
        <v>摂津</v>
      </c>
      <c r="L8" s="94" t="str">
        <f>B9</f>
        <v>桜宮</v>
      </c>
      <c r="M8" s="95" t="str">
        <f>B7</f>
        <v>ガンバ大阪B</v>
      </c>
      <c r="N8" s="94" t="str">
        <f>B12</f>
        <v>商大高</v>
      </c>
      <c r="O8" s="95" t="str">
        <f>B13</f>
        <v>履正社C</v>
      </c>
      <c r="P8" s="2"/>
    </row>
    <row r="9" spans="1:17" ht="24.75" customHeight="1" thickBot="1">
      <c r="A9" s="1">
        <v>5</v>
      </c>
      <c r="B9" s="309" t="s">
        <v>220</v>
      </c>
      <c r="C9" s="310"/>
      <c r="E9" s="94">
        <v>5</v>
      </c>
      <c r="F9" s="94" t="str">
        <f>B5</f>
        <v>清明学院</v>
      </c>
      <c r="G9" s="95" t="str">
        <f>B10</f>
        <v>大阪桐蔭B</v>
      </c>
      <c r="H9" s="94" t="str">
        <f>B11</f>
        <v>香里ヌヴェール</v>
      </c>
      <c r="I9" s="95" t="str">
        <f>B13</f>
        <v>履正社C</v>
      </c>
      <c r="J9" s="94" t="str">
        <f>B12</f>
        <v>商大高</v>
      </c>
      <c r="K9" s="95" t="str">
        <f>B14</f>
        <v>大阪学院B</v>
      </c>
      <c r="L9" s="94" t="str">
        <f>B6</f>
        <v>摂津</v>
      </c>
      <c r="M9" s="95" t="str">
        <f>B9</f>
        <v>桜宮</v>
      </c>
      <c r="N9" s="94" t="str">
        <f>B7</f>
        <v>ガンバ大阪B</v>
      </c>
      <c r="O9" s="95" t="str">
        <f>B8</f>
        <v>賢明学院</v>
      </c>
      <c r="P9" s="2"/>
    </row>
    <row r="10" spans="1:17" ht="24.75" customHeight="1" thickBot="1">
      <c r="A10" s="1">
        <v>6</v>
      </c>
      <c r="B10" s="300" t="s">
        <v>388</v>
      </c>
      <c r="C10" s="301"/>
      <c r="E10" s="94">
        <v>6</v>
      </c>
      <c r="F10" s="94" t="str">
        <f>B8</f>
        <v>賢明学院</v>
      </c>
      <c r="G10" s="95" t="str">
        <f>B6</f>
        <v>摂津</v>
      </c>
      <c r="H10" s="94" t="str">
        <f>B9</f>
        <v>桜宮</v>
      </c>
      <c r="I10" s="95" t="str">
        <f>B5</f>
        <v>清明学院</v>
      </c>
      <c r="J10" s="94" t="str">
        <f>B13</f>
        <v>履正社C</v>
      </c>
      <c r="K10" s="95" t="str">
        <f>B10</f>
        <v>大阪桐蔭B</v>
      </c>
      <c r="L10" s="94" t="str">
        <f>B12</f>
        <v>商大高</v>
      </c>
      <c r="M10" s="95" t="str">
        <f>B11</f>
        <v>香里ヌヴェール</v>
      </c>
      <c r="N10" s="94" t="str">
        <f>B14</f>
        <v>大阪学院B</v>
      </c>
      <c r="O10" s="95" t="str">
        <f>B7</f>
        <v>ガンバ大阪B</v>
      </c>
      <c r="P10" s="2"/>
    </row>
    <row r="11" spans="1:17" ht="24.75" customHeight="1" thickBot="1">
      <c r="A11" s="1">
        <v>7</v>
      </c>
      <c r="B11" s="314" t="s">
        <v>242</v>
      </c>
      <c r="C11" s="315"/>
      <c r="E11" s="94">
        <v>7</v>
      </c>
      <c r="F11" s="94" t="str">
        <f>B5</f>
        <v>清明学院</v>
      </c>
      <c r="G11" s="95" t="str">
        <f>B8</f>
        <v>賢明学院</v>
      </c>
      <c r="H11" s="94" t="str">
        <f>B9</f>
        <v>桜宮</v>
      </c>
      <c r="I11" s="95" t="str">
        <f>B13</f>
        <v>履正社C</v>
      </c>
      <c r="J11" s="94" t="str">
        <f>B11</f>
        <v>香里ヌヴェール</v>
      </c>
      <c r="K11" s="95" t="str">
        <f>B14</f>
        <v>大阪学院B</v>
      </c>
      <c r="L11" s="94" t="str">
        <f>B6</f>
        <v>摂津</v>
      </c>
      <c r="M11" s="95" t="str">
        <f>B7</f>
        <v>ガンバ大阪B</v>
      </c>
      <c r="N11" s="94" t="str">
        <f>B10</f>
        <v>大阪桐蔭B</v>
      </c>
      <c r="O11" s="95" t="str">
        <f>B12</f>
        <v>商大高</v>
      </c>
      <c r="P11" s="2"/>
    </row>
    <row r="12" spans="1:17" ht="24.75" customHeight="1" thickBot="1">
      <c r="A12" s="1">
        <v>8</v>
      </c>
      <c r="B12" s="314" t="s">
        <v>243</v>
      </c>
      <c r="C12" s="315"/>
      <c r="E12" s="94">
        <v>8</v>
      </c>
      <c r="F12" s="94" t="str">
        <f>B12</f>
        <v>商大高</v>
      </c>
      <c r="G12" s="95" t="str">
        <f>B9</f>
        <v>桜宮</v>
      </c>
      <c r="H12" s="94" t="str">
        <f>B7</f>
        <v>ガンバ大阪B</v>
      </c>
      <c r="I12" s="95" t="str">
        <f>B5</f>
        <v>清明学院</v>
      </c>
      <c r="J12" s="94" t="str">
        <f>B13</f>
        <v>履正社C</v>
      </c>
      <c r="K12" s="95" t="str">
        <f>B8</f>
        <v>賢明学院</v>
      </c>
      <c r="L12" s="94" t="str">
        <f>B14</f>
        <v>大阪学院B</v>
      </c>
      <c r="M12" s="95" t="str">
        <f>B6</f>
        <v>摂津</v>
      </c>
      <c r="N12" s="94" t="str">
        <f>B10</f>
        <v>大阪桐蔭B</v>
      </c>
      <c r="O12" s="95" t="str">
        <f>B11</f>
        <v>香里ヌヴェール</v>
      </c>
      <c r="P12" s="2"/>
    </row>
    <row r="13" spans="1:17" ht="24.75" customHeight="1" thickBot="1">
      <c r="A13" s="1">
        <v>9</v>
      </c>
      <c r="B13" s="314" t="s">
        <v>244</v>
      </c>
      <c r="C13" s="315"/>
      <c r="E13" s="94">
        <v>9</v>
      </c>
      <c r="F13" s="94" t="str">
        <f>B5</f>
        <v>清明学院</v>
      </c>
      <c r="G13" s="95" t="str">
        <f>B6</f>
        <v>摂津</v>
      </c>
      <c r="H13" s="94" t="str">
        <f>B10</f>
        <v>大阪桐蔭B</v>
      </c>
      <c r="I13" s="95" t="str">
        <f>B14</f>
        <v>大阪学院B</v>
      </c>
      <c r="J13" s="94" t="str">
        <f>B8</f>
        <v>賢明学院</v>
      </c>
      <c r="K13" s="95" t="str">
        <f>B12</f>
        <v>商大高</v>
      </c>
      <c r="L13" s="94" t="str">
        <f>B7</f>
        <v>ガンバ大阪B</v>
      </c>
      <c r="M13" s="95" t="str">
        <f>B13</f>
        <v>履正社C</v>
      </c>
      <c r="N13" s="94" t="str">
        <f>B9</f>
        <v>桜宮</v>
      </c>
      <c r="O13" s="95" t="str">
        <f>B11</f>
        <v>香里ヌヴェール</v>
      </c>
      <c r="P13" s="2"/>
    </row>
    <row r="14" spans="1:17" ht="24.75" customHeight="1" thickBot="1">
      <c r="A14" s="1">
        <v>10</v>
      </c>
      <c r="B14" s="305" t="s">
        <v>245</v>
      </c>
      <c r="C14" s="316"/>
      <c r="E14" s="94">
        <v>10</v>
      </c>
      <c r="F14" s="94" t="str">
        <f>B11</f>
        <v>香里ヌヴェール</v>
      </c>
      <c r="G14" s="95" t="str">
        <f>B8</f>
        <v>賢明学院</v>
      </c>
      <c r="H14" s="94" t="str">
        <f>B14</f>
        <v>大阪学院B</v>
      </c>
      <c r="I14" s="95" t="str">
        <f>B5</f>
        <v>清明学院</v>
      </c>
      <c r="J14" s="94" t="str">
        <f>B9</f>
        <v>桜宮</v>
      </c>
      <c r="K14" s="95" t="str">
        <f>B10</f>
        <v>大阪桐蔭B</v>
      </c>
      <c r="L14" s="94" t="str">
        <f>B12</f>
        <v>商大高</v>
      </c>
      <c r="M14" s="95" t="str">
        <f>B7</f>
        <v>ガンバ大阪B</v>
      </c>
      <c r="N14" s="94" t="str">
        <f>B13</f>
        <v>履正社C</v>
      </c>
      <c r="O14" s="95" t="str">
        <f>B6</f>
        <v>摂津</v>
      </c>
      <c r="P14" s="2"/>
    </row>
    <row r="15" spans="1:17" ht="24.75" customHeight="1" thickBot="1">
      <c r="E15" s="94">
        <v>11</v>
      </c>
      <c r="F15" s="94" t="str">
        <f>B11</f>
        <v>香里ヌヴェール</v>
      </c>
      <c r="G15" s="95" t="str">
        <f>B7</f>
        <v>ガンバ大阪B</v>
      </c>
      <c r="H15" s="94" t="str">
        <f>B13</f>
        <v>履正社C</v>
      </c>
      <c r="I15" s="95" t="str">
        <f>B5</f>
        <v>清明学院</v>
      </c>
      <c r="J15" s="94" t="str">
        <f>B12</f>
        <v>商大高</v>
      </c>
      <c r="K15" s="95" t="str">
        <f>B6</f>
        <v>摂津</v>
      </c>
      <c r="L15" s="94" t="str">
        <f>B10</f>
        <v>大阪桐蔭B</v>
      </c>
      <c r="M15" s="95" t="str">
        <f>B8</f>
        <v>賢明学院</v>
      </c>
      <c r="N15" s="94" t="str">
        <f>B14</f>
        <v>大阪学院B</v>
      </c>
      <c r="O15" s="95" t="str">
        <f>B9</f>
        <v>桜宮</v>
      </c>
      <c r="P15" s="2"/>
    </row>
    <row r="16" spans="1:17" ht="24.75" customHeight="1" thickBot="1">
      <c r="E16" s="94">
        <v>12</v>
      </c>
      <c r="F16" s="94" t="str">
        <f>B5</f>
        <v>清明学院</v>
      </c>
      <c r="G16" s="95" t="str">
        <f>B12</f>
        <v>商大高</v>
      </c>
      <c r="H16" s="94" t="str">
        <f>B13</f>
        <v>履正社C</v>
      </c>
      <c r="I16" s="95" t="str">
        <f>B14</f>
        <v>大阪学院B</v>
      </c>
      <c r="J16" s="94" t="str">
        <f>B6</f>
        <v>摂津</v>
      </c>
      <c r="K16" s="95" t="str">
        <f>B11</f>
        <v>香里ヌヴェール</v>
      </c>
      <c r="L16" s="94" t="str">
        <f>B8</f>
        <v>賢明学院</v>
      </c>
      <c r="M16" s="95" t="str">
        <f>B9</f>
        <v>桜宮</v>
      </c>
      <c r="N16" s="94" t="str">
        <f>B7</f>
        <v>ガンバ大阪B</v>
      </c>
      <c r="O16" s="95" t="str">
        <f>B10</f>
        <v>大阪桐蔭B</v>
      </c>
      <c r="P16" s="2"/>
    </row>
    <row r="17" spans="5:16" ht="24.75" customHeight="1" thickBot="1">
      <c r="E17" s="94">
        <v>13</v>
      </c>
      <c r="F17" s="94" t="str">
        <f>B5</f>
        <v>清明学院</v>
      </c>
      <c r="G17" s="95" t="str">
        <f>B11</f>
        <v>香里ヌヴェール</v>
      </c>
      <c r="H17" s="94" t="str">
        <f>B6</f>
        <v>摂津</v>
      </c>
      <c r="I17" s="95" t="str">
        <f>B10</f>
        <v>大阪桐蔭B</v>
      </c>
      <c r="J17" s="94" t="str">
        <f>B7</f>
        <v>ガンバ大阪B</v>
      </c>
      <c r="K17" s="95" t="str">
        <f>B9</f>
        <v>桜宮</v>
      </c>
      <c r="L17" s="94" t="str">
        <f>B13</f>
        <v>履正社C</v>
      </c>
      <c r="M17" s="95" t="str">
        <f>B12</f>
        <v>商大高</v>
      </c>
      <c r="N17" s="94" t="str">
        <f>B8</f>
        <v>賢明学院</v>
      </c>
      <c r="O17" s="95" t="str">
        <f>B14</f>
        <v>大阪学院B</v>
      </c>
      <c r="P17" s="2"/>
    </row>
    <row r="18" spans="5:16" ht="24.75" customHeight="1" thickBot="1">
      <c r="E18" s="94">
        <v>14</v>
      </c>
      <c r="F18" s="94" t="str">
        <f>B9</f>
        <v>桜宮</v>
      </c>
      <c r="G18" s="95" t="str">
        <f>B6</f>
        <v>摂津</v>
      </c>
      <c r="H18" s="94" t="str">
        <f>B10</f>
        <v>大阪桐蔭B</v>
      </c>
      <c r="I18" s="95" t="str">
        <f>B5</f>
        <v>清明学院</v>
      </c>
      <c r="J18" s="94" t="str">
        <f>B14</f>
        <v>大阪学院B</v>
      </c>
      <c r="K18" s="95" t="str">
        <f>B12</f>
        <v>商大高</v>
      </c>
      <c r="L18" s="94" t="str">
        <f>B13</f>
        <v>履正社C</v>
      </c>
      <c r="M18" s="95" t="str">
        <f>B11</f>
        <v>香里ヌヴェール</v>
      </c>
      <c r="N18" s="94" t="str">
        <f>B8</f>
        <v>賢明学院</v>
      </c>
      <c r="O18" s="95" t="str">
        <f>B7</f>
        <v>ガンバ大阪B</v>
      </c>
      <c r="P18" s="2"/>
    </row>
    <row r="19" spans="5:16" ht="24.75" customHeight="1" thickBot="1">
      <c r="E19" s="94">
        <v>15</v>
      </c>
      <c r="F19" s="94" t="str">
        <f>B5</f>
        <v>清明学院</v>
      </c>
      <c r="G19" s="95" t="str">
        <f>B9</f>
        <v>桜宮</v>
      </c>
      <c r="H19" s="94" t="str">
        <f>B7</f>
        <v>ガンバ大阪B</v>
      </c>
      <c r="I19" s="95" t="str">
        <f>B14</f>
        <v>大阪学院B</v>
      </c>
      <c r="J19" s="94" t="str">
        <f>B10</f>
        <v>大阪桐蔭B</v>
      </c>
      <c r="K19" s="95" t="str">
        <f>B13</f>
        <v>履正社C</v>
      </c>
      <c r="L19" s="94" t="str">
        <f>B11</f>
        <v>香里ヌヴェール</v>
      </c>
      <c r="M19" s="95" t="str">
        <f>B12</f>
        <v>商大高</v>
      </c>
      <c r="N19" s="94" t="str">
        <f>B6</f>
        <v>摂津</v>
      </c>
      <c r="O19" s="95" t="str">
        <f>B8</f>
        <v>賢明学院</v>
      </c>
      <c r="P19" s="2"/>
    </row>
    <row r="20" spans="5:16" ht="24.75" customHeight="1" thickBot="1">
      <c r="E20" s="94">
        <v>16</v>
      </c>
      <c r="F20" s="94" t="str">
        <f>B12</f>
        <v>商大高</v>
      </c>
      <c r="G20" s="95" t="str">
        <f>B10</f>
        <v>大阪桐蔭B</v>
      </c>
      <c r="H20" s="94" t="str">
        <f>B8</f>
        <v>賢明学院</v>
      </c>
      <c r="I20" s="95" t="str">
        <f>B5</f>
        <v>清明学院</v>
      </c>
      <c r="J20" s="94" t="str">
        <f>B7</f>
        <v>ガンバ大阪B</v>
      </c>
      <c r="K20" s="95" t="str">
        <f>B6</f>
        <v>摂津</v>
      </c>
      <c r="L20" s="94" t="str">
        <f>B14</f>
        <v>大阪学院B</v>
      </c>
      <c r="M20" s="95" t="str">
        <f>B11</f>
        <v>香里ヌヴェール</v>
      </c>
      <c r="N20" s="94" t="str">
        <f>B13</f>
        <v>履正社C</v>
      </c>
      <c r="O20" s="95" t="str">
        <f>B9</f>
        <v>桜宮</v>
      </c>
      <c r="P20" s="2"/>
    </row>
    <row r="21" spans="5:16" ht="24.75" customHeight="1" thickBot="1">
      <c r="E21" s="94">
        <v>17</v>
      </c>
      <c r="F21" s="94" t="str">
        <f>B5</f>
        <v>清明学院</v>
      </c>
      <c r="G21" s="95" t="str">
        <f>B7</f>
        <v>ガンバ大阪B</v>
      </c>
      <c r="H21" s="94" t="str">
        <f>B8</f>
        <v>賢明学院</v>
      </c>
      <c r="I21" s="95" t="str">
        <f>B13</f>
        <v>履正社C</v>
      </c>
      <c r="J21" s="94" t="str">
        <f>B9</f>
        <v>桜宮</v>
      </c>
      <c r="K21" s="95" t="str">
        <f>B12</f>
        <v>商大高</v>
      </c>
      <c r="L21" s="94" t="str">
        <f>B6</f>
        <v>摂津</v>
      </c>
      <c r="M21" s="95" t="str">
        <f>B14</f>
        <v>大阪学院B</v>
      </c>
      <c r="N21" s="94" t="str">
        <f>B11</f>
        <v>香里ヌヴェール</v>
      </c>
      <c r="O21" s="95" t="str">
        <f>B10</f>
        <v>大阪桐蔭B</v>
      </c>
      <c r="P21" s="2"/>
    </row>
    <row r="22" spans="5:16" ht="24.75" customHeight="1" thickBot="1">
      <c r="E22" s="94">
        <v>18</v>
      </c>
      <c r="F22" s="94" t="str">
        <f>B11</f>
        <v>香里ヌヴェール</v>
      </c>
      <c r="G22" s="95" t="str">
        <f>B9</f>
        <v>桜宮</v>
      </c>
      <c r="H22" s="94" t="str">
        <f>B6</f>
        <v>摂津</v>
      </c>
      <c r="I22" s="95" t="str">
        <f>B5</f>
        <v>清明学院</v>
      </c>
      <c r="J22" s="94" t="str">
        <f>B13</f>
        <v>履正社C</v>
      </c>
      <c r="K22" s="95" t="str">
        <f>B7</f>
        <v>ガンバ大阪B</v>
      </c>
      <c r="L22" s="94" t="str">
        <f>B12</f>
        <v>商大高</v>
      </c>
      <c r="M22" s="95" t="str">
        <f>B8</f>
        <v>賢明学院</v>
      </c>
      <c r="N22" s="94" t="str">
        <f>B14</f>
        <v>大阪学院B</v>
      </c>
      <c r="O22" s="95" t="str">
        <f>B10</f>
        <v>大阪桐蔭B</v>
      </c>
      <c r="P22" s="2"/>
    </row>
    <row r="23" spans="5:16" ht="18.75" customHeight="1"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16">
    <mergeCell ref="E1:O1"/>
    <mergeCell ref="F4:G4"/>
    <mergeCell ref="H4:I4"/>
    <mergeCell ref="J4:K4"/>
    <mergeCell ref="L4:M4"/>
    <mergeCell ref="N4:O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honeticPr fontId="1"/>
  <printOptions horizontalCentered="1" verticalCentered="1"/>
  <pageMargins left="0.75314960629921257" right="0.55314960629921262" top="0.45" bottom="0.43000000000000005" header="0.2" footer="0.2"/>
  <pageSetup paperSize="9" scale="94" orientation="landscape" horizontalDpi="300" verticalDpi="300"/>
  <ignoredErrors>
    <ignoredError sqref="L11 H6 M6 K13 J6 N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81"/>
  <sheetViews>
    <sheetView topLeftCell="A97" zoomScaleNormal="100" workbookViewId="0">
      <selection activeCell="D104" sqref="D104"/>
    </sheetView>
  </sheetViews>
  <sheetFormatPr defaultColWidth="8.90625" defaultRowHeight="13"/>
  <cols>
    <col min="1" max="1" width="4.08984375" customWidth="1"/>
    <col min="2" max="3" width="6" style="4" customWidth="1"/>
    <col min="4" max="4" width="20.6328125" style="4" customWidth="1"/>
    <col min="5" max="6" width="11.36328125" style="4" customWidth="1"/>
    <col min="7" max="7" width="22.6328125" customWidth="1"/>
    <col min="9" max="9" width="22.6328125" customWidth="1"/>
  </cols>
  <sheetData>
    <row r="1" spans="1:9" ht="27.75" customHeight="1" thickBot="1">
      <c r="A1" s="38" t="s">
        <v>1</v>
      </c>
      <c r="B1" s="39" t="s">
        <v>2</v>
      </c>
      <c r="C1" s="39" t="s">
        <v>3</v>
      </c>
      <c r="D1" s="39" t="s">
        <v>7</v>
      </c>
      <c r="E1" s="39" t="s">
        <v>4</v>
      </c>
      <c r="F1" s="47" t="s">
        <v>5</v>
      </c>
      <c r="G1" s="325" t="s">
        <v>6</v>
      </c>
      <c r="H1" s="325"/>
      <c r="I1" s="326"/>
    </row>
    <row r="2" spans="1:9" s="21" customFormat="1" ht="18" customHeight="1">
      <c r="A2" s="327">
        <v>1</v>
      </c>
      <c r="B2" s="40">
        <v>45752</v>
      </c>
      <c r="C2" s="41" t="s">
        <v>222</v>
      </c>
      <c r="D2" s="127" t="s">
        <v>239</v>
      </c>
      <c r="E2" s="128">
        <v>0.5625</v>
      </c>
      <c r="F2" s="111" t="s">
        <v>27</v>
      </c>
      <c r="G2" s="26" t="str">
        <f>A対戦表!F5</f>
        <v>東大阪大柏原</v>
      </c>
      <c r="H2" s="27" t="s">
        <v>8</v>
      </c>
      <c r="I2" s="28" t="str">
        <f>A対戦表!G5</f>
        <v>帝塚山泉ヶ丘</v>
      </c>
    </row>
    <row r="3" spans="1:9" s="21" customFormat="1" ht="18" customHeight="1">
      <c r="A3" s="328"/>
      <c r="B3" s="43" t="s">
        <v>224</v>
      </c>
      <c r="C3" s="44" t="s">
        <v>224</v>
      </c>
      <c r="D3" s="129" t="s">
        <v>224</v>
      </c>
      <c r="E3" s="130">
        <v>0.65625</v>
      </c>
      <c r="F3" s="112" t="s">
        <v>28</v>
      </c>
      <c r="G3" s="29" t="str">
        <f>A対戦表!H5</f>
        <v>大阪立命館</v>
      </c>
      <c r="H3" s="30" t="s">
        <v>12</v>
      </c>
      <c r="I3" s="31" t="str">
        <f>A対戦表!I5</f>
        <v>アサンプション</v>
      </c>
    </row>
    <row r="4" spans="1:9" s="21" customFormat="1" ht="18" customHeight="1">
      <c r="A4" s="328"/>
      <c r="B4" s="43" t="s">
        <v>224</v>
      </c>
      <c r="C4" s="44" t="s">
        <v>224</v>
      </c>
      <c r="D4" s="129" t="s">
        <v>246</v>
      </c>
      <c r="E4" s="130">
        <v>0.40625</v>
      </c>
      <c r="F4" s="112" t="s">
        <v>29</v>
      </c>
      <c r="G4" s="29" t="str">
        <f>A対戦表!J5</f>
        <v>関大一</v>
      </c>
      <c r="H4" s="30" t="s">
        <v>8</v>
      </c>
      <c r="I4" s="31" t="str">
        <f>A対戦表!K5</f>
        <v>興國C</v>
      </c>
    </row>
    <row r="5" spans="1:9" s="21" customFormat="1" ht="18" customHeight="1">
      <c r="A5" s="328"/>
      <c r="B5" s="43" t="s">
        <v>224</v>
      </c>
      <c r="C5" s="44" t="s">
        <v>224</v>
      </c>
      <c r="D5" s="129" t="s">
        <v>224</v>
      </c>
      <c r="E5" s="130">
        <v>0.52083333333333337</v>
      </c>
      <c r="F5" s="112" t="s">
        <v>30</v>
      </c>
      <c r="G5" s="29" t="str">
        <f>A対戦表!L5</f>
        <v>近大附属Ｂ</v>
      </c>
      <c r="H5" s="30" t="s">
        <v>13</v>
      </c>
      <c r="I5" s="31" t="str">
        <f>A対戦表!M5</f>
        <v>大阪偕星</v>
      </c>
    </row>
    <row r="6" spans="1:9" s="21" customFormat="1" ht="18" customHeight="1">
      <c r="A6" s="328"/>
      <c r="B6" s="43" t="s">
        <v>224</v>
      </c>
      <c r="C6" s="44" t="s">
        <v>224</v>
      </c>
      <c r="D6" s="44" t="s">
        <v>250</v>
      </c>
      <c r="E6" s="130">
        <v>0.41666666666666669</v>
      </c>
      <c r="F6" s="112" t="s">
        <v>31</v>
      </c>
      <c r="G6" s="29" t="str">
        <f>A対戦表!N5</f>
        <v>セレッソ大阪Ｂ</v>
      </c>
      <c r="H6" s="30" t="s">
        <v>8</v>
      </c>
      <c r="I6" s="31" t="str">
        <f>A対戦表!O5</f>
        <v>千里</v>
      </c>
    </row>
    <row r="7" spans="1:9" s="21" customFormat="1" ht="18" customHeight="1">
      <c r="A7" s="328"/>
      <c r="B7" s="43" t="s">
        <v>224</v>
      </c>
      <c r="C7" s="44" t="s">
        <v>224</v>
      </c>
      <c r="D7" s="44" t="s">
        <v>247</v>
      </c>
      <c r="E7" s="130">
        <v>0.60416666666666663</v>
      </c>
      <c r="F7" s="113" t="s">
        <v>32</v>
      </c>
      <c r="G7" s="108" t="str">
        <f>B対戦表!$F$5</f>
        <v>清明学院</v>
      </c>
      <c r="H7" s="48" t="s">
        <v>9</v>
      </c>
      <c r="I7" s="49" t="str">
        <f>B対戦表!$G$5</f>
        <v>大阪学院B</v>
      </c>
    </row>
    <row r="8" spans="1:9" s="21" customFormat="1" ht="18" customHeight="1">
      <c r="A8" s="328"/>
      <c r="B8" s="43">
        <v>45753</v>
      </c>
      <c r="C8" s="44" t="s">
        <v>223</v>
      </c>
      <c r="D8" s="44" t="s">
        <v>248</v>
      </c>
      <c r="E8" s="130">
        <v>0.65625</v>
      </c>
      <c r="F8" s="113" t="s">
        <v>33</v>
      </c>
      <c r="G8" s="108" t="str">
        <f>B対戦表!$H$5</f>
        <v>大阪桐蔭B</v>
      </c>
      <c r="H8" s="48" t="s">
        <v>9</v>
      </c>
      <c r="I8" s="49" t="str">
        <f>B対戦表!$I$5</f>
        <v>桜宮</v>
      </c>
    </row>
    <row r="9" spans="1:9" s="21" customFormat="1" ht="18" customHeight="1">
      <c r="A9" s="328"/>
      <c r="B9" s="43" t="s">
        <v>224</v>
      </c>
      <c r="C9" s="44" t="s">
        <v>224</v>
      </c>
      <c r="D9" s="129" t="s">
        <v>224</v>
      </c>
      <c r="E9" s="130">
        <v>0.75</v>
      </c>
      <c r="F9" s="113" t="s">
        <v>34</v>
      </c>
      <c r="G9" s="108" t="str">
        <f>B対戦表!$J$5</f>
        <v>ガンバ大阪B</v>
      </c>
      <c r="H9" s="48" t="s">
        <v>9</v>
      </c>
      <c r="I9" s="49" t="str">
        <f>B対戦表!$K$5</f>
        <v>商大高</v>
      </c>
    </row>
    <row r="10" spans="1:9" s="21" customFormat="1" ht="18" customHeight="1">
      <c r="A10" s="328"/>
      <c r="B10" s="43" t="s">
        <v>224</v>
      </c>
      <c r="C10" s="44" t="s">
        <v>224</v>
      </c>
      <c r="D10" s="44" t="s">
        <v>249</v>
      </c>
      <c r="E10" s="130">
        <v>0.58333333333333337</v>
      </c>
      <c r="F10" s="113" t="s">
        <v>35</v>
      </c>
      <c r="G10" s="108" t="str">
        <f>B対戦表!$L$5</f>
        <v>賢明学院</v>
      </c>
      <c r="H10" s="48" t="s">
        <v>9</v>
      </c>
      <c r="I10" s="49" t="str">
        <f>B対戦表!$M$5</f>
        <v>香里ヌヴェール</v>
      </c>
    </row>
    <row r="11" spans="1:9" s="21" customFormat="1" ht="18" customHeight="1" thickBot="1">
      <c r="A11" s="329"/>
      <c r="B11" s="45" t="s">
        <v>224</v>
      </c>
      <c r="C11" s="46" t="s">
        <v>224</v>
      </c>
      <c r="D11" s="129" t="s">
        <v>224</v>
      </c>
      <c r="E11" s="130">
        <v>0.6875</v>
      </c>
      <c r="F11" s="114" t="s">
        <v>36</v>
      </c>
      <c r="G11" s="109" t="str">
        <f>B対戦表!$N$5</f>
        <v>摂津</v>
      </c>
      <c r="H11" s="50" t="s">
        <v>9</v>
      </c>
      <c r="I11" s="51" t="str">
        <f>B対戦表!$O$5</f>
        <v>履正社C</v>
      </c>
    </row>
    <row r="12" spans="1:9" s="21" customFormat="1" ht="18" customHeight="1">
      <c r="A12" s="327">
        <v>2</v>
      </c>
      <c r="B12" s="40">
        <v>45759</v>
      </c>
      <c r="C12" s="41" t="s">
        <v>222</v>
      </c>
      <c r="D12" s="127" t="s">
        <v>409</v>
      </c>
      <c r="E12" s="128">
        <v>0.52083333333333337</v>
      </c>
      <c r="F12" s="111" t="s">
        <v>37</v>
      </c>
      <c r="G12" s="26" t="str">
        <f>A対戦表!F6</f>
        <v>東大阪大柏原</v>
      </c>
      <c r="H12" s="27" t="s">
        <v>14</v>
      </c>
      <c r="I12" s="28" t="str">
        <f>A対戦表!G6</f>
        <v>千里</v>
      </c>
    </row>
    <row r="13" spans="1:9" s="21" customFormat="1" ht="18" customHeight="1">
      <c r="A13" s="328"/>
      <c r="B13" s="43" t="s">
        <v>224</v>
      </c>
      <c r="C13" s="44" t="s">
        <v>224</v>
      </c>
      <c r="D13" s="129" t="s">
        <v>224</v>
      </c>
      <c r="E13" s="130">
        <v>0.61458333333333337</v>
      </c>
      <c r="F13" s="112" t="s">
        <v>38</v>
      </c>
      <c r="G13" s="29" t="str">
        <f>A対戦表!H6</f>
        <v>セレッソ大阪Ｂ</v>
      </c>
      <c r="H13" s="30" t="s">
        <v>8</v>
      </c>
      <c r="I13" s="31" t="str">
        <f>A対戦表!I6</f>
        <v>興國C</v>
      </c>
    </row>
    <row r="14" spans="1:9" s="21" customFormat="1" ht="18" customHeight="1">
      <c r="A14" s="328"/>
      <c r="B14" s="43" t="s">
        <v>224</v>
      </c>
      <c r="C14" s="44" t="s">
        <v>224</v>
      </c>
      <c r="D14" s="129" t="s">
        <v>239</v>
      </c>
      <c r="E14" s="130">
        <v>0.5625</v>
      </c>
      <c r="F14" s="112" t="s">
        <v>39</v>
      </c>
      <c r="G14" s="29" t="str">
        <f>A対戦表!J6</f>
        <v>関大一</v>
      </c>
      <c r="H14" s="30" t="s">
        <v>8</v>
      </c>
      <c r="I14" s="31" t="str">
        <f>A対戦表!K6</f>
        <v>大阪偕星</v>
      </c>
    </row>
    <row r="15" spans="1:9" s="21" customFormat="1" ht="18" customHeight="1">
      <c r="A15" s="328"/>
      <c r="B15" s="43" t="s">
        <v>224</v>
      </c>
      <c r="C15" s="44" t="s">
        <v>224</v>
      </c>
      <c r="D15" s="129" t="s">
        <v>224</v>
      </c>
      <c r="E15" s="130">
        <v>0.65625</v>
      </c>
      <c r="F15" s="112" t="s">
        <v>40</v>
      </c>
      <c r="G15" s="29" t="str">
        <f>A対戦表!L6</f>
        <v>近大附属Ｂ</v>
      </c>
      <c r="H15" s="30" t="s">
        <v>14</v>
      </c>
      <c r="I15" s="31" t="str">
        <f>A対戦表!M6</f>
        <v>大阪立命館</v>
      </c>
    </row>
    <row r="16" spans="1:9" s="21" customFormat="1" ht="18" customHeight="1">
      <c r="A16" s="328"/>
      <c r="B16" s="43">
        <v>45760</v>
      </c>
      <c r="C16" s="44" t="s">
        <v>223</v>
      </c>
      <c r="D16" s="119" t="s">
        <v>246</v>
      </c>
      <c r="E16" s="120">
        <v>0.40625</v>
      </c>
      <c r="F16" s="112" t="s">
        <v>41</v>
      </c>
      <c r="G16" s="29" t="str">
        <f>A対戦表!N6</f>
        <v>アサンプション</v>
      </c>
      <c r="H16" s="30" t="s">
        <v>8</v>
      </c>
      <c r="I16" s="31" t="str">
        <f>A対戦表!O6</f>
        <v>帝塚山泉ヶ丘</v>
      </c>
    </row>
    <row r="17" spans="1:9" s="21" customFormat="1" ht="18" customHeight="1">
      <c r="A17" s="328"/>
      <c r="B17" s="43" t="s">
        <v>224</v>
      </c>
      <c r="C17" s="44" t="s">
        <v>224</v>
      </c>
      <c r="D17" s="129" t="s">
        <v>224</v>
      </c>
      <c r="E17" s="130">
        <v>0.52083333333333337</v>
      </c>
      <c r="F17" s="113" t="s">
        <v>42</v>
      </c>
      <c r="G17" s="108" t="str">
        <f>B対戦表!$F$6</f>
        <v>清明学院</v>
      </c>
      <c r="H17" s="48" t="s">
        <v>9</v>
      </c>
      <c r="I17" s="49" t="str">
        <f>B対戦表!$G$6</f>
        <v>履正社C</v>
      </c>
    </row>
    <row r="18" spans="1:9" s="21" customFormat="1" ht="18" customHeight="1">
      <c r="A18" s="328"/>
      <c r="B18" s="43" t="s">
        <v>224</v>
      </c>
      <c r="C18" s="44" t="s">
        <v>224</v>
      </c>
      <c r="D18" s="129" t="s">
        <v>248</v>
      </c>
      <c r="E18" s="130">
        <v>0.65625</v>
      </c>
      <c r="F18" s="113" t="s">
        <v>43</v>
      </c>
      <c r="G18" s="108" t="str">
        <f>B対戦表!$H$6</f>
        <v>摂津</v>
      </c>
      <c r="H18" s="48" t="s">
        <v>9</v>
      </c>
      <c r="I18" s="49" t="str">
        <f>B対戦表!$I$6</f>
        <v>商大高</v>
      </c>
    </row>
    <row r="19" spans="1:9" s="21" customFormat="1" ht="18" customHeight="1">
      <c r="A19" s="328"/>
      <c r="B19" s="43" t="s">
        <v>224</v>
      </c>
      <c r="C19" s="44" t="s">
        <v>224</v>
      </c>
      <c r="D19" s="44" t="s">
        <v>224</v>
      </c>
      <c r="E19" s="130">
        <v>0.75</v>
      </c>
      <c r="F19" s="113" t="s">
        <v>44</v>
      </c>
      <c r="G19" s="108" t="str">
        <f>B対戦表!$J$6</f>
        <v>ガンバ大阪B</v>
      </c>
      <c r="H19" s="48" t="s">
        <v>9</v>
      </c>
      <c r="I19" s="49" t="str">
        <f>B対戦表!$K$6</f>
        <v>香里ヌヴェール</v>
      </c>
    </row>
    <row r="20" spans="1:9" s="21" customFormat="1" ht="18" customHeight="1">
      <c r="A20" s="328"/>
      <c r="B20" s="43" t="s">
        <v>224</v>
      </c>
      <c r="C20" s="44" t="s">
        <v>224</v>
      </c>
      <c r="D20" s="129" t="s">
        <v>249</v>
      </c>
      <c r="E20" s="130">
        <v>0.58333333333333337</v>
      </c>
      <c r="F20" s="113" t="s">
        <v>45</v>
      </c>
      <c r="G20" s="108" t="str">
        <f>B対戦表!$L$6</f>
        <v>賢明学院</v>
      </c>
      <c r="H20" s="48" t="s">
        <v>9</v>
      </c>
      <c r="I20" s="49" t="str">
        <f>B対戦表!$M$6</f>
        <v>大阪桐蔭B</v>
      </c>
    </row>
    <row r="21" spans="1:9" s="21" customFormat="1" ht="18" customHeight="1" thickBot="1">
      <c r="A21" s="329"/>
      <c r="B21" s="45" t="s">
        <v>224</v>
      </c>
      <c r="C21" s="46" t="s">
        <v>224</v>
      </c>
      <c r="D21" s="46" t="s">
        <v>224</v>
      </c>
      <c r="E21" s="131">
        <v>0.6875</v>
      </c>
      <c r="F21" s="114" t="s">
        <v>46</v>
      </c>
      <c r="G21" s="109" t="str">
        <f>B対戦表!$N$6</f>
        <v>桜宮</v>
      </c>
      <c r="H21" s="50" t="s">
        <v>9</v>
      </c>
      <c r="I21" s="51" t="str">
        <f>B対戦表!$O$6</f>
        <v>大阪学院B</v>
      </c>
    </row>
    <row r="22" spans="1:9" s="21" customFormat="1" ht="18" customHeight="1">
      <c r="A22" s="327">
        <v>3</v>
      </c>
      <c r="B22" s="40">
        <v>45766</v>
      </c>
      <c r="C22" s="41" t="s">
        <v>222</v>
      </c>
      <c r="D22" s="127" t="s">
        <v>408</v>
      </c>
      <c r="E22" s="128">
        <v>0.39583333333333331</v>
      </c>
      <c r="F22" s="111" t="s">
        <v>47</v>
      </c>
      <c r="G22" s="26" t="str">
        <f>A対戦表!F7</f>
        <v>大阪立命館</v>
      </c>
      <c r="H22" s="27" t="s">
        <v>15</v>
      </c>
      <c r="I22" s="28" t="str">
        <f>A対戦表!G7</f>
        <v>関大一</v>
      </c>
    </row>
    <row r="23" spans="1:9" s="21" customFormat="1" ht="18" customHeight="1">
      <c r="A23" s="328"/>
      <c r="B23" s="43" t="s">
        <v>224</v>
      </c>
      <c r="C23" s="44" t="s">
        <v>224</v>
      </c>
      <c r="D23" s="129" t="s">
        <v>224</v>
      </c>
      <c r="E23" s="130">
        <v>0.5</v>
      </c>
      <c r="F23" s="112" t="s">
        <v>48</v>
      </c>
      <c r="G23" s="29" t="str">
        <f>A対戦表!H7</f>
        <v>興國C</v>
      </c>
      <c r="H23" s="30" t="s">
        <v>9</v>
      </c>
      <c r="I23" s="31" t="str">
        <f>A対戦表!I7</f>
        <v>東大阪大柏原</v>
      </c>
    </row>
    <row r="24" spans="1:9" s="21" customFormat="1" ht="18" customHeight="1">
      <c r="A24" s="328"/>
      <c r="B24" s="43" t="s">
        <v>224</v>
      </c>
      <c r="C24" s="44" t="s">
        <v>224</v>
      </c>
      <c r="D24" s="119" t="s">
        <v>224</v>
      </c>
      <c r="E24" s="120">
        <v>0.60416666666666663</v>
      </c>
      <c r="F24" s="112" t="s">
        <v>49</v>
      </c>
      <c r="G24" s="29" t="str">
        <f>A対戦表!J7</f>
        <v>アサンプション</v>
      </c>
      <c r="H24" s="30" t="s">
        <v>8</v>
      </c>
      <c r="I24" s="31" t="str">
        <f>A対戦表!K7</f>
        <v>近大附属Ｂ</v>
      </c>
    </row>
    <row r="25" spans="1:9" s="21" customFormat="1" ht="18" customHeight="1">
      <c r="A25" s="328"/>
      <c r="B25" s="43" t="s">
        <v>224</v>
      </c>
      <c r="C25" s="44" t="s">
        <v>224</v>
      </c>
      <c r="D25" s="129" t="s">
        <v>239</v>
      </c>
      <c r="E25" s="130">
        <v>0.5625</v>
      </c>
      <c r="F25" s="112" t="s">
        <v>50</v>
      </c>
      <c r="G25" s="29" t="str">
        <f>A対戦表!L7</f>
        <v>帝塚山泉ヶ丘</v>
      </c>
      <c r="H25" s="30" t="s">
        <v>16</v>
      </c>
      <c r="I25" s="31" t="str">
        <f>A対戦表!M7</f>
        <v>千里</v>
      </c>
    </row>
    <row r="26" spans="1:9" s="21" customFormat="1" ht="18" customHeight="1">
      <c r="A26" s="328"/>
      <c r="B26" s="43" t="s">
        <v>224</v>
      </c>
      <c r="C26" s="44" t="s">
        <v>224</v>
      </c>
      <c r="D26" s="129" t="s">
        <v>224</v>
      </c>
      <c r="E26" s="130">
        <v>0.65625</v>
      </c>
      <c r="F26" s="112" t="s">
        <v>51</v>
      </c>
      <c r="G26" s="29" t="str">
        <f>A対戦表!N7</f>
        <v>大阪偕星</v>
      </c>
      <c r="H26" s="29" t="s">
        <v>9</v>
      </c>
      <c r="I26" s="31" t="str">
        <f>A対戦表!O7</f>
        <v>セレッソ大阪Ｂ</v>
      </c>
    </row>
    <row r="27" spans="1:9" s="21" customFormat="1" ht="18" customHeight="1">
      <c r="A27" s="328"/>
      <c r="B27" s="43">
        <v>45767</v>
      </c>
      <c r="C27" s="44" t="s">
        <v>223</v>
      </c>
      <c r="D27" s="119" t="s">
        <v>246</v>
      </c>
      <c r="E27" s="120">
        <v>0.40625</v>
      </c>
      <c r="F27" s="113" t="s">
        <v>52</v>
      </c>
      <c r="G27" s="108" t="str">
        <f>B対戦表!$F$7</f>
        <v>大阪桐蔭B</v>
      </c>
      <c r="H27" s="48" t="s">
        <v>9</v>
      </c>
      <c r="I27" s="49" t="str">
        <f>B対戦表!$G$7</f>
        <v>ガンバ大阪B</v>
      </c>
    </row>
    <row r="28" spans="1:9" s="21" customFormat="1" ht="18" customHeight="1">
      <c r="A28" s="328"/>
      <c r="B28" s="43" t="s">
        <v>224</v>
      </c>
      <c r="C28" s="44" t="s">
        <v>224</v>
      </c>
      <c r="D28" s="119" t="s">
        <v>224</v>
      </c>
      <c r="E28" s="120">
        <v>0.52083333333333337</v>
      </c>
      <c r="F28" s="113" t="s">
        <v>53</v>
      </c>
      <c r="G28" s="108" t="str">
        <f>B対戦表!$H$7</f>
        <v>商大高</v>
      </c>
      <c r="H28" s="48" t="s">
        <v>9</v>
      </c>
      <c r="I28" s="49" t="str">
        <f>B対戦表!$I$7</f>
        <v>清明学院</v>
      </c>
    </row>
    <row r="29" spans="1:9" s="21" customFormat="1" ht="18" customHeight="1">
      <c r="A29" s="328"/>
      <c r="B29" s="43" t="s">
        <v>224</v>
      </c>
      <c r="C29" s="44" t="s">
        <v>224</v>
      </c>
      <c r="D29" s="119" t="s">
        <v>248</v>
      </c>
      <c r="E29" s="120">
        <v>0.65625</v>
      </c>
      <c r="F29" s="113" t="s">
        <v>54</v>
      </c>
      <c r="G29" s="108" t="str">
        <f>B対戦表!$J$7</f>
        <v>桜宮</v>
      </c>
      <c r="H29" s="48" t="s">
        <v>9</v>
      </c>
      <c r="I29" s="49" t="str">
        <f>B対戦表!$K$7</f>
        <v>賢明学院</v>
      </c>
    </row>
    <row r="30" spans="1:9" s="21" customFormat="1" ht="18" customHeight="1">
      <c r="A30" s="328"/>
      <c r="B30" s="43" t="s">
        <v>224</v>
      </c>
      <c r="C30" s="44" t="s">
        <v>224</v>
      </c>
      <c r="D30" s="129" t="s">
        <v>224</v>
      </c>
      <c r="E30" s="130">
        <v>0.75</v>
      </c>
      <c r="F30" s="113" t="s">
        <v>55</v>
      </c>
      <c r="G30" s="108" t="str">
        <f>B対戦表!$L$7</f>
        <v>大阪学院B</v>
      </c>
      <c r="H30" s="48" t="s">
        <v>9</v>
      </c>
      <c r="I30" s="49" t="str">
        <f>B対戦表!$M$7</f>
        <v>履正社C</v>
      </c>
    </row>
    <row r="31" spans="1:9" s="21" customFormat="1" ht="18" customHeight="1" thickBot="1">
      <c r="A31" s="329"/>
      <c r="B31" s="133">
        <v>45921</v>
      </c>
      <c r="C31" s="134" t="s">
        <v>413</v>
      </c>
      <c r="D31" s="134" t="s">
        <v>250</v>
      </c>
      <c r="E31" s="135">
        <v>0.41666666666666669</v>
      </c>
      <c r="F31" s="114" t="s">
        <v>56</v>
      </c>
      <c r="G31" s="109" t="str">
        <f>B対戦表!$N$7</f>
        <v>香里ヌヴェール</v>
      </c>
      <c r="H31" s="50" t="s">
        <v>9</v>
      </c>
      <c r="I31" s="51" t="str">
        <f>B対戦表!$O$7</f>
        <v>摂津</v>
      </c>
    </row>
    <row r="32" spans="1:9" s="21" customFormat="1" ht="18" customHeight="1">
      <c r="A32" s="327">
        <v>4</v>
      </c>
      <c r="B32" s="40">
        <v>45787</v>
      </c>
      <c r="C32" s="41" t="s">
        <v>222</v>
      </c>
      <c r="D32" s="199" t="s">
        <v>247</v>
      </c>
      <c r="E32" s="128">
        <v>0.52083333333333337</v>
      </c>
      <c r="F32" s="111" t="s">
        <v>57</v>
      </c>
      <c r="G32" s="26" t="str">
        <f>A対戦表!F8</f>
        <v>帝塚山泉ヶ丘</v>
      </c>
      <c r="H32" s="27" t="s">
        <v>17</v>
      </c>
      <c r="I32" s="28" t="str">
        <f>A対戦表!G8</f>
        <v>近大附属Ｂ</v>
      </c>
    </row>
    <row r="33" spans="1:9" s="21" customFormat="1" ht="18" customHeight="1">
      <c r="A33" s="328"/>
      <c r="B33" s="43" t="s">
        <v>224</v>
      </c>
      <c r="C33" s="44" t="s">
        <v>224</v>
      </c>
      <c r="D33" s="200" t="s">
        <v>224</v>
      </c>
      <c r="E33" s="130">
        <v>0.61458333333333337</v>
      </c>
      <c r="F33" s="112" t="s">
        <v>58</v>
      </c>
      <c r="G33" s="29" t="str">
        <f>A対戦表!H8</f>
        <v>大阪偕星</v>
      </c>
      <c r="H33" s="29" t="s">
        <v>9</v>
      </c>
      <c r="I33" s="31" t="str">
        <f>A対戦表!I8</f>
        <v>東大阪大柏原</v>
      </c>
    </row>
    <row r="34" spans="1:9" s="21" customFormat="1" ht="18" customHeight="1">
      <c r="A34" s="328"/>
      <c r="B34" s="43" t="s">
        <v>224</v>
      </c>
      <c r="C34" s="44" t="s">
        <v>224</v>
      </c>
      <c r="D34" s="129" t="s">
        <v>246</v>
      </c>
      <c r="E34" s="130">
        <v>0.40625</v>
      </c>
      <c r="F34" s="112" t="s">
        <v>59</v>
      </c>
      <c r="G34" s="29" t="str">
        <f>A対戦表!J8</f>
        <v>大阪立命館</v>
      </c>
      <c r="H34" s="30" t="s">
        <v>18</v>
      </c>
      <c r="I34" s="31" t="str">
        <f>A対戦表!K8</f>
        <v>セレッソ大阪Ｂ</v>
      </c>
    </row>
    <row r="35" spans="1:9" s="21" customFormat="1" ht="18" customHeight="1">
      <c r="A35" s="328"/>
      <c r="B35" s="43" t="s">
        <v>224</v>
      </c>
      <c r="C35" s="44" t="s">
        <v>224</v>
      </c>
      <c r="D35" s="129" t="s">
        <v>224</v>
      </c>
      <c r="E35" s="130">
        <v>0.52083333333333337</v>
      </c>
      <c r="F35" s="112" t="s">
        <v>60</v>
      </c>
      <c r="G35" s="29" t="str">
        <f>A対戦表!L8</f>
        <v>アサンプション</v>
      </c>
      <c r="H35" s="30" t="s">
        <v>9</v>
      </c>
      <c r="I35" s="31" t="str">
        <f>A対戦表!M8</f>
        <v>関大一</v>
      </c>
    </row>
    <row r="36" spans="1:9" s="21" customFormat="1" ht="18" customHeight="1">
      <c r="A36" s="328"/>
      <c r="B36" s="43">
        <v>45788</v>
      </c>
      <c r="C36" s="44" t="s">
        <v>223</v>
      </c>
      <c r="D36" s="119" t="s">
        <v>239</v>
      </c>
      <c r="E36" s="120">
        <v>0.5625</v>
      </c>
      <c r="F36" s="112" t="s">
        <v>61</v>
      </c>
      <c r="G36" s="29" t="str">
        <f>A対戦表!N8</f>
        <v>興國C</v>
      </c>
      <c r="H36" s="30" t="s">
        <v>8</v>
      </c>
      <c r="I36" s="31" t="str">
        <f>A対戦表!O8</f>
        <v>千里</v>
      </c>
    </row>
    <row r="37" spans="1:9" s="21" customFormat="1" ht="18" customHeight="1">
      <c r="A37" s="328"/>
      <c r="B37" s="43" t="s">
        <v>224</v>
      </c>
      <c r="C37" s="44" t="s">
        <v>224</v>
      </c>
      <c r="D37" s="129" t="s">
        <v>224</v>
      </c>
      <c r="E37" s="130">
        <v>0.65625</v>
      </c>
      <c r="F37" s="113" t="s">
        <v>62</v>
      </c>
      <c r="G37" s="108" t="str">
        <f>B対戦表!$F$8</f>
        <v>大阪学院B</v>
      </c>
      <c r="H37" s="48" t="s">
        <v>9</v>
      </c>
      <c r="I37" s="49" t="str">
        <f>B対戦表!$G$8</f>
        <v>賢明学院</v>
      </c>
    </row>
    <row r="38" spans="1:9" s="21" customFormat="1" ht="18" customHeight="1">
      <c r="A38" s="328"/>
      <c r="B38" s="43" t="s">
        <v>224</v>
      </c>
      <c r="C38" s="44" t="s">
        <v>224</v>
      </c>
      <c r="D38" s="129" t="s">
        <v>248</v>
      </c>
      <c r="E38" s="130">
        <v>0.65625</v>
      </c>
      <c r="F38" s="113" t="s">
        <v>63</v>
      </c>
      <c r="G38" s="108" t="str">
        <f>B対戦表!$H$8</f>
        <v>香里ヌヴェール</v>
      </c>
      <c r="H38" s="48" t="s">
        <v>9</v>
      </c>
      <c r="I38" s="49" t="str">
        <f>B対戦表!$I$8</f>
        <v>清明学院</v>
      </c>
    </row>
    <row r="39" spans="1:9" s="21" customFormat="1" ht="18" customHeight="1">
      <c r="A39" s="328"/>
      <c r="B39" s="43" t="s">
        <v>224</v>
      </c>
      <c r="C39" s="44" t="s">
        <v>224</v>
      </c>
      <c r="D39" s="44" t="s">
        <v>224</v>
      </c>
      <c r="E39" s="130">
        <v>0.75</v>
      </c>
      <c r="F39" s="113" t="s">
        <v>64</v>
      </c>
      <c r="G39" s="108" t="str">
        <f>B対戦表!$J$8</f>
        <v>大阪桐蔭B</v>
      </c>
      <c r="H39" s="48" t="s">
        <v>9</v>
      </c>
      <c r="I39" s="49" t="str">
        <f>B対戦表!$K$8</f>
        <v>摂津</v>
      </c>
    </row>
    <row r="40" spans="1:9" s="21" customFormat="1" ht="18" customHeight="1">
      <c r="A40" s="328"/>
      <c r="B40" s="43" t="s">
        <v>224</v>
      </c>
      <c r="C40" s="44" t="s">
        <v>224</v>
      </c>
      <c r="D40" s="129" t="s">
        <v>249</v>
      </c>
      <c r="E40" s="130">
        <v>0.58333333333333337</v>
      </c>
      <c r="F40" s="113" t="s">
        <v>65</v>
      </c>
      <c r="G40" s="108" t="str">
        <f>B対戦表!$L$8</f>
        <v>桜宮</v>
      </c>
      <c r="H40" s="48" t="s">
        <v>9</v>
      </c>
      <c r="I40" s="49" t="str">
        <f>B対戦表!$M$8</f>
        <v>ガンバ大阪B</v>
      </c>
    </row>
    <row r="41" spans="1:9" s="21" customFormat="1" ht="18" customHeight="1" thickBot="1">
      <c r="A41" s="329"/>
      <c r="B41" s="45" t="s">
        <v>224</v>
      </c>
      <c r="C41" s="46" t="s">
        <v>224</v>
      </c>
      <c r="D41" s="46" t="s">
        <v>224</v>
      </c>
      <c r="E41" s="131">
        <v>0.6875</v>
      </c>
      <c r="F41" s="114" t="s">
        <v>66</v>
      </c>
      <c r="G41" s="109" t="str">
        <f>B対戦表!$N$8</f>
        <v>商大高</v>
      </c>
      <c r="H41" s="50" t="s">
        <v>9</v>
      </c>
      <c r="I41" s="51" t="str">
        <f>B対戦表!$O$8</f>
        <v>履正社C</v>
      </c>
    </row>
    <row r="42" spans="1:9" s="21" customFormat="1" ht="18" customHeight="1">
      <c r="A42" s="327">
        <v>5</v>
      </c>
      <c r="B42" s="40">
        <v>45808</v>
      </c>
      <c r="C42" s="41" t="s">
        <v>222</v>
      </c>
      <c r="D42" s="127" t="s">
        <v>405</v>
      </c>
      <c r="E42" s="42">
        <v>0.39583333333333331</v>
      </c>
      <c r="F42" s="111" t="s">
        <v>67</v>
      </c>
      <c r="G42" s="26" t="str">
        <f>A対戦表!F9</f>
        <v>東大阪大柏原</v>
      </c>
      <c r="H42" s="27" t="s">
        <v>19</v>
      </c>
      <c r="I42" s="28" t="str">
        <f>A対戦表!G9</f>
        <v>大阪立命館</v>
      </c>
    </row>
    <row r="43" spans="1:9" s="21" customFormat="1" ht="18" customHeight="1">
      <c r="A43" s="328"/>
      <c r="B43" s="43" t="s">
        <v>224</v>
      </c>
      <c r="C43" s="44" t="s">
        <v>224</v>
      </c>
      <c r="D43" s="119" t="s">
        <v>224</v>
      </c>
      <c r="E43" s="120">
        <v>0.5</v>
      </c>
      <c r="F43" s="112" t="s">
        <v>68</v>
      </c>
      <c r="G43" s="29" t="str">
        <f>A対戦表!H9</f>
        <v>大阪偕星</v>
      </c>
      <c r="H43" s="30" t="s">
        <v>8</v>
      </c>
      <c r="I43" s="31" t="str">
        <f>A対戦表!I9</f>
        <v>千里</v>
      </c>
    </row>
    <row r="44" spans="1:9" s="21" customFormat="1" ht="18" customHeight="1">
      <c r="A44" s="328"/>
      <c r="B44" s="43" t="s">
        <v>224</v>
      </c>
      <c r="C44" s="44" t="s">
        <v>224</v>
      </c>
      <c r="D44" s="129" t="s">
        <v>406</v>
      </c>
      <c r="E44" s="120">
        <v>0.39583333333333331</v>
      </c>
      <c r="F44" s="112" t="s">
        <v>69</v>
      </c>
      <c r="G44" s="29" t="str">
        <f>A対戦表!J9</f>
        <v>興國C</v>
      </c>
      <c r="H44" s="30" t="s">
        <v>8</v>
      </c>
      <c r="I44" s="31" t="str">
        <f>A対戦表!K9</f>
        <v>帝塚山泉ヶ丘</v>
      </c>
    </row>
    <row r="45" spans="1:9" s="21" customFormat="1" ht="18" customHeight="1">
      <c r="A45" s="328"/>
      <c r="B45" s="43" t="s">
        <v>224</v>
      </c>
      <c r="C45" s="44" t="s">
        <v>224</v>
      </c>
      <c r="D45" s="129" t="s">
        <v>224</v>
      </c>
      <c r="E45" s="120">
        <v>0.5</v>
      </c>
      <c r="F45" s="112" t="s">
        <v>70</v>
      </c>
      <c r="G45" s="29" t="str">
        <f>A対戦表!L9</f>
        <v>セレッソ大阪Ｂ</v>
      </c>
      <c r="H45" s="30" t="s">
        <v>17</v>
      </c>
      <c r="I45" s="31" t="str">
        <f>A対戦表!M9</f>
        <v>アサンプション</v>
      </c>
    </row>
    <row r="46" spans="1:9" s="21" customFormat="1" ht="18" customHeight="1">
      <c r="A46" s="328"/>
      <c r="B46" s="43">
        <v>45809</v>
      </c>
      <c r="C46" s="44" t="s">
        <v>223</v>
      </c>
      <c r="D46" s="129" t="s">
        <v>239</v>
      </c>
      <c r="E46" s="120">
        <v>0.375</v>
      </c>
      <c r="F46" s="112" t="s">
        <v>71</v>
      </c>
      <c r="G46" s="29" t="str">
        <f>A対戦表!N9</f>
        <v>関大一</v>
      </c>
      <c r="H46" s="30" t="s">
        <v>8</v>
      </c>
      <c r="I46" s="31" t="str">
        <f>A対戦表!O9</f>
        <v>近大附属Ｂ</v>
      </c>
    </row>
    <row r="47" spans="1:9" s="21" customFormat="1" ht="18" customHeight="1">
      <c r="A47" s="328"/>
      <c r="B47" s="43">
        <v>45857</v>
      </c>
      <c r="C47" s="44" t="s">
        <v>414</v>
      </c>
      <c r="D47" s="129" t="s">
        <v>391</v>
      </c>
      <c r="E47" s="130">
        <v>0.76041666666666663</v>
      </c>
      <c r="F47" s="113" t="s">
        <v>72</v>
      </c>
      <c r="G47" s="108" t="str">
        <f>B対戦表!$F$9</f>
        <v>清明学院</v>
      </c>
      <c r="H47" s="48" t="s">
        <v>9</v>
      </c>
      <c r="I47" s="49" t="str">
        <f>B対戦表!$G$9</f>
        <v>大阪桐蔭B</v>
      </c>
    </row>
    <row r="48" spans="1:9" s="21" customFormat="1" ht="18" customHeight="1">
      <c r="A48" s="328"/>
      <c r="B48" s="43">
        <v>45809</v>
      </c>
      <c r="C48" s="44" t="s">
        <v>223</v>
      </c>
      <c r="D48" s="129" t="s">
        <v>246</v>
      </c>
      <c r="E48" s="130">
        <v>0.40625</v>
      </c>
      <c r="F48" s="113" t="s">
        <v>73</v>
      </c>
      <c r="G48" s="108" t="str">
        <f>B対戦表!$H$9</f>
        <v>香里ヌヴェール</v>
      </c>
      <c r="H48" s="48" t="s">
        <v>9</v>
      </c>
      <c r="I48" s="49" t="str">
        <f>B対戦表!$I$9</f>
        <v>履正社C</v>
      </c>
    </row>
    <row r="49" spans="1:9" s="21" customFormat="1" ht="18" customHeight="1">
      <c r="A49" s="328"/>
      <c r="B49" s="43" t="s">
        <v>224</v>
      </c>
      <c r="C49" s="44" t="s">
        <v>224</v>
      </c>
      <c r="D49" s="129" t="s">
        <v>224</v>
      </c>
      <c r="E49" s="130">
        <v>0.52083333333333337</v>
      </c>
      <c r="F49" s="113" t="s">
        <v>74</v>
      </c>
      <c r="G49" s="108" t="str">
        <f>B対戦表!$J$9</f>
        <v>商大高</v>
      </c>
      <c r="H49" s="48" t="s">
        <v>9</v>
      </c>
      <c r="I49" s="49" t="str">
        <f>B対戦表!$K$9</f>
        <v>大阪学院B</v>
      </c>
    </row>
    <row r="50" spans="1:9" s="21" customFormat="1" ht="18" customHeight="1">
      <c r="A50" s="328"/>
      <c r="B50" s="43">
        <v>45851</v>
      </c>
      <c r="C50" s="44" t="s">
        <v>223</v>
      </c>
      <c r="D50" s="44" t="s">
        <v>248</v>
      </c>
      <c r="E50" s="130">
        <v>0.65625</v>
      </c>
      <c r="F50" s="113" t="s">
        <v>75</v>
      </c>
      <c r="G50" s="108" t="str">
        <f>B対戦表!$L$9</f>
        <v>摂津</v>
      </c>
      <c r="H50" s="48" t="s">
        <v>9</v>
      </c>
      <c r="I50" s="49" t="str">
        <f>B対戦表!$M$9</f>
        <v>桜宮</v>
      </c>
    </row>
    <row r="51" spans="1:9" s="21" customFormat="1" ht="18" customHeight="1" thickBot="1">
      <c r="A51" s="329"/>
      <c r="B51" s="45">
        <v>45899</v>
      </c>
      <c r="C51" s="46" t="s">
        <v>504</v>
      </c>
      <c r="D51" s="136" t="s">
        <v>249</v>
      </c>
      <c r="E51" s="131">
        <v>0.78125</v>
      </c>
      <c r="F51" s="114" t="s">
        <v>76</v>
      </c>
      <c r="G51" s="109" t="str">
        <f>B対戦表!$N$9</f>
        <v>ガンバ大阪B</v>
      </c>
      <c r="H51" s="50" t="s">
        <v>9</v>
      </c>
      <c r="I51" s="51" t="str">
        <f>B対戦表!$O$9</f>
        <v>賢明学院</v>
      </c>
    </row>
    <row r="52" spans="1:9" s="21" customFormat="1" ht="18" customHeight="1">
      <c r="A52" s="327">
        <v>6</v>
      </c>
      <c r="B52" s="40">
        <v>45816</v>
      </c>
      <c r="C52" s="41" t="s">
        <v>223</v>
      </c>
      <c r="D52" s="127" t="s">
        <v>239</v>
      </c>
      <c r="E52" s="42">
        <v>0.375</v>
      </c>
      <c r="F52" s="111" t="s">
        <v>77</v>
      </c>
      <c r="G52" s="26" t="str">
        <f>A対戦表!F10</f>
        <v>近大附属Ｂ</v>
      </c>
      <c r="H52" s="27" t="s">
        <v>20</v>
      </c>
      <c r="I52" s="28" t="str">
        <f>A対戦表!G10</f>
        <v>セレッソ大阪Ｂ</v>
      </c>
    </row>
    <row r="53" spans="1:9" s="21" customFormat="1" ht="18" customHeight="1">
      <c r="A53" s="328"/>
      <c r="B53" s="43" t="s">
        <v>224</v>
      </c>
      <c r="C53" s="44" t="s">
        <v>224</v>
      </c>
      <c r="D53" s="129" t="s">
        <v>224</v>
      </c>
      <c r="E53" s="130">
        <v>0.46875</v>
      </c>
      <c r="F53" s="112" t="s">
        <v>78</v>
      </c>
      <c r="G53" s="29" t="str">
        <f>A対戦表!H10</f>
        <v>アサンプション</v>
      </c>
      <c r="H53" s="30" t="s">
        <v>8</v>
      </c>
      <c r="I53" s="31" t="str">
        <f>A対戦表!I10</f>
        <v>東大阪大柏原</v>
      </c>
    </row>
    <row r="54" spans="1:9" s="21" customFormat="1" ht="18" customHeight="1">
      <c r="A54" s="328"/>
      <c r="B54" s="43" t="s">
        <v>224</v>
      </c>
      <c r="C54" s="44" t="s">
        <v>224</v>
      </c>
      <c r="D54" s="129" t="s">
        <v>246</v>
      </c>
      <c r="E54" s="130">
        <v>0.40625</v>
      </c>
      <c r="F54" s="112" t="s">
        <v>79</v>
      </c>
      <c r="G54" s="29" t="str">
        <f>A対戦表!J10</f>
        <v>千里</v>
      </c>
      <c r="H54" s="30" t="s">
        <v>21</v>
      </c>
      <c r="I54" s="31" t="str">
        <f>A対戦表!K10</f>
        <v>大阪立命館</v>
      </c>
    </row>
    <row r="55" spans="1:9" s="21" customFormat="1" ht="18" customHeight="1">
      <c r="A55" s="328"/>
      <c r="B55" s="43" t="s">
        <v>224</v>
      </c>
      <c r="C55" s="44" t="s">
        <v>224</v>
      </c>
      <c r="D55" s="129" t="s">
        <v>224</v>
      </c>
      <c r="E55" s="130">
        <v>0.52083333333333337</v>
      </c>
      <c r="F55" s="112" t="s">
        <v>80</v>
      </c>
      <c r="G55" s="29" t="str">
        <f>A対戦表!L10</f>
        <v>興國C</v>
      </c>
      <c r="H55" s="30" t="s">
        <v>8</v>
      </c>
      <c r="I55" s="31" t="str">
        <f>A対戦表!M10</f>
        <v>大阪偕星</v>
      </c>
    </row>
    <row r="56" spans="1:9" s="21" customFormat="1" ht="18" customHeight="1">
      <c r="A56" s="328"/>
      <c r="B56" s="43" t="s">
        <v>224</v>
      </c>
      <c r="C56" s="44" t="s">
        <v>224</v>
      </c>
      <c r="D56" s="44" t="s">
        <v>248</v>
      </c>
      <c r="E56" s="130">
        <v>0.65625</v>
      </c>
      <c r="F56" s="112" t="s">
        <v>81</v>
      </c>
      <c r="G56" s="29" t="str">
        <f>A対戦表!N10</f>
        <v>帝塚山泉ヶ丘</v>
      </c>
      <c r="H56" s="30" t="s">
        <v>8</v>
      </c>
      <c r="I56" s="31" t="str">
        <f>A対戦表!O10</f>
        <v>関大一</v>
      </c>
    </row>
    <row r="57" spans="1:9" s="21" customFormat="1" ht="18" customHeight="1">
      <c r="A57" s="328"/>
      <c r="B57" s="43" t="s">
        <v>224</v>
      </c>
      <c r="C57" s="44" t="s">
        <v>224</v>
      </c>
      <c r="D57" s="129" t="s">
        <v>224</v>
      </c>
      <c r="E57" s="130">
        <v>0.75</v>
      </c>
      <c r="F57" s="113" t="s">
        <v>82</v>
      </c>
      <c r="G57" s="108" t="str">
        <f>B対戦表!$F$10</f>
        <v>賢明学院</v>
      </c>
      <c r="H57" s="48" t="s">
        <v>9</v>
      </c>
      <c r="I57" s="49" t="str">
        <f>B対戦表!$G$10</f>
        <v>摂津</v>
      </c>
    </row>
    <row r="58" spans="1:9" s="21" customFormat="1" ht="18" customHeight="1">
      <c r="A58" s="328"/>
      <c r="B58" s="43">
        <v>45857</v>
      </c>
      <c r="C58" s="44" t="s">
        <v>414</v>
      </c>
      <c r="D58" s="129" t="s">
        <v>391</v>
      </c>
      <c r="E58" s="130">
        <v>0.66666666666666663</v>
      </c>
      <c r="F58" s="113" t="s">
        <v>83</v>
      </c>
      <c r="G58" s="108" t="str">
        <f>B対戦表!$H$10</f>
        <v>桜宮</v>
      </c>
      <c r="H58" s="48" t="s">
        <v>9</v>
      </c>
      <c r="I58" s="49" t="str">
        <f>B対戦表!$I$10</f>
        <v>清明学院</v>
      </c>
    </row>
    <row r="59" spans="1:9" s="21" customFormat="1" ht="18" customHeight="1">
      <c r="A59" s="328"/>
      <c r="B59" s="43">
        <v>45816</v>
      </c>
      <c r="C59" s="44" t="s">
        <v>223</v>
      </c>
      <c r="D59" s="44" t="s">
        <v>249</v>
      </c>
      <c r="E59" s="130">
        <v>0.58333333333333337</v>
      </c>
      <c r="F59" s="113" t="s">
        <v>84</v>
      </c>
      <c r="G59" s="108" t="str">
        <f>B対戦表!$J$10</f>
        <v>履正社C</v>
      </c>
      <c r="H59" s="48" t="s">
        <v>9</v>
      </c>
      <c r="I59" s="49" t="str">
        <f>B対戦表!$K$10</f>
        <v>大阪桐蔭B</v>
      </c>
    </row>
    <row r="60" spans="1:9" s="21" customFormat="1" ht="18" customHeight="1">
      <c r="A60" s="328"/>
      <c r="B60" s="43" t="s">
        <v>224</v>
      </c>
      <c r="C60" s="44" t="s">
        <v>224</v>
      </c>
      <c r="D60" s="129" t="s">
        <v>400</v>
      </c>
      <c r="E60" s="120">
        <v>0.375</v>
      </c>
      <c r="F60" s="113" t="s">
        <v>85</v>
      </c>
      <c r="G60" s="108" t="str">
        <f>B対戦表!$L$10</f>
        <v>商大高</v>
      </c>
      <c r="H60" s="48" t="s">
        <v>9</v>
      </c>
      <c r="I60" s="49" t="str">
        <f>B対戦表!$M$10</f>
        <v>香里ヌヴェール</v>
      </c>
    </row>
    <row r="61" spans="1:9" s="21" customFormat="1" ht="18" customHeight="1" thickBot="1">
      <c r="A61" s="329"/>
      <c r="B61" s="45" t="s">
        <v>224</v>
      </c>
      <c r="C61" s="46" t="s">
        <v>224</v>
      </c>
      <c r="D61" s="136" t="s">
        <v>224</v>
      </c>
      <c r="E61" s="131">
        <v>0.45833333333333331</v>
      </c>
      <c r="F61" s="114" t="s">
        <v>86</v>
      </c>
      <c r="G61" s="109" t="str">
        <f>B対戦表!$N$10</f>
        <v>大阪学院B</v>
      </c>
      <c r="H61" s="50" t="s">
        <v>9</v>
      </c>
      <c r="I61" s="51" t="str">
        <f>B対戦表!$O$10</f>
        <v>ガンバ大阪B</v>
      </c>
    </row>
    <row r="62" spans="1:9" s="21" customFormat="1" ht="18" customHeight="1">
      <c r="A62" s="327">
        <v>7</v>
      </c>
      <c r="B62" s="40">
        <v>45822</v>
      </c>
      <c r="C62" s="41" t="s">
        <v>222</v>
      </c>
      <c r="D62" s="127" t="s">
        <v>251</v>
      </c>
      <c r="E62" s="128">
        <v>0.75</v>
      </c>
      <c r="F62" s="111" t="s">
        <v>87</v>
      </c>
      <c r="G62" s="26" t="str">
        <f>A対戦表!F11</f>
        <v>東大阪大柏原</v>
      </c>
      <c r="H62" s="27" t="s">
        <v>22</v>
      </c>
      <c r="I62" s="28" t="str">
        <f>A対戦表!G11</f>
        <v>近大附属Ｂ</v>
      </c>
    </row>
    <row r="63" spans="1:9" s="21" customFormat="1" ht="18" customHeight="1">
      <c r="A63" s="328"/>
      <c r="B63" s="43" t="s">
        <v>224</v>
      </c>
      <c r="C63" s="44" t="s">
        <v>224</v>
      </c>
      <c r="D63" s="129" t="s">
        <v>352</v>
      </c>
      <c r="E63" s="130">
        <v>0.66666666666666663</v>
      </c>
      <c r="F63" s="115" t="s">
        <v>88</v>
      </c>
      <c r="G63" s="29" t="str">
        <f>A対戦表!H11</f>
        <v>アサンプション</v>
      </c>
      <c r="H63" s="30" t="s">
        <v>17</v>
      </c>
      <c r="I63" s="31" t="str">
        <f>A対戦表!I11</f>
        <v>千里</v>
      </c>
    </row>
    <row r="64" spans="1:9" s="21" customFormat="1" ht="18" customHeight="1">
      <c r="A64" s="328"/>
      <c r="B64" s="43" t="s">
        <v>224</v>
      </c>
      <c r="C64" s="44" t="s">
        <v>224</v>
      </c>
      <c r="D64" s="129" t="s">
        <v>239</v>
      </c>
      <c r="E64" s="130">
        <v>0.5625</v>
      </c>
      <c r="F64" s="115" t="s">
        <v>89</v>
      </c>
      <c r="G64" s="29" t="str">
        <f>A対戦表!J11</f>
        <v>大阪偕星</v>
      </c>
      <c r="H64" s="30" t="s">
        <v>8</v>
      </c>
      <c r="I64" s="31" t="str">
        <f>A対戦表!K11</f>
        <v>帝塚山泉ヶ丘</v>
      </c>
    </row>
    <row r="65" spans="1:9" s="21" customFormat="1" ht="18" customHeight="1">
      <c r="A65" s="328"/>
      <c r="B65" s="43" t="s">
        <v>224</v>
      </c>
      <c r="C65" s="44" t="s">
        <v>224</v>
      </c>
      <c r="D65" s="129" t="s">
        <v>224</v>
      </c>
      <c r="E65" s="130">
        <v>0.65625</v>
      </c>
      <c r="F65" s="112" t="s">
        <v>90</v>
      </c>
      <c r="G65" s="29" t="str">
        <f>A対戦表!L11</f>
        <v>セレッソ大阪Ｂ</v>
      </c>
      <c r="H65" s="30" t="s">
        <v>23</v>
      </c>
      <c r="I65" s="31" t="str">
        <f>A対戦表!M11</f>
        <v>関大一</v>
      </c>
    </row>
    <row r="66" spans="1:9" s="21" customFormat="1" ht="18" customHeight="1">
      <c r="A66" s="328"/>
      <c r="B66" s="43">
        <v>45823</v>
      </c>
      <c r="C66" s="44" t="s">
        <v>223</v>
      </c>
      <c r="D66" s="129" t="s">
        <v>246</v>
      </c>
      <c r="E66" s="130">
        <v>0.40625</v>
      </c>
      <c r="F66" s="112" t="s">
        <v>91</v>
      </c>
      <c r="G66" s="29" t="str">
        <f>A対戦表!N11</f>
        <v>大阪立命館</v>
      </c>
      <c r="H66" s="30" t="s">
        <v>24</v>
      </c>
      <c r="I66" s="31" t="str">
        <f>A対戦表!O11</f>
        <v>興國C</v>
      </c>
    </row>
    <row r="67" spans="1:9" s="21" customFormat="1" ht="18" customHeight="1">
      <c r="A67" s="328"/>
      <c r="B67" s="43" t="s">
        <v>224</v>
      </c>
      <c r="C67" s="44" t="s">
        <v>224</v>
      </c>
      <c r="D67" s="129" t="s">
        <v>224</v>
      </c>
      <c r="E67" s="130">
        <v>0.52083333333333337</v>
      </c>
      <c r="F67" s="113" t="s">
        <v>92</v>
      </c>
      <c r="G67" s="108" t="str">
        <f>B対戦表!$F$11</f>
        <v>清明学院</v>
      </c>
      <c r="H67" s="48" t="s">
        <v>9</v>
      </c>
      <c r="I67" s="49" t="str">
        <f>B対戦表!$G$11</f>
        <v>賢明学院</v>
      </c>
    </row>
    <row r="68" spans="1:9" s="21" customFormat="1" ht="18" customHeight="1">
      <c r="A68" s="328"/>
      <c r="B68" s="43" t="s">
        <v>224</v>
      </c>
      <c r="C68" s="44" t="s">
        <v>224</v>
      </c>
      <c r="D68" s="44" t="s">
        <v>248</v>
      </c>
      <c r="E68" s="130">
        <v>0.65625</v>
      </c>
      <c r="F68" s="113" t="s">
        <v>93</v>
      </c>
      <c r="G68" s="108" t="str">
        <f>B対戦表!$H$11</f>
        <v>桜宮</v>
      </c>
      <c r="H68" s="48" t="s">
        <v>9</v>
      </c>
      <c r="I68" s="49" t="str">
        <f>B対戦表!$I$11</f>
        <v>履正社C</v>
      </c>
    </row>
    <row r="69" spans="1:9" s="21" customFormat="1" ht="18" customHeight="1">
      <c r="A69" s="328"/>
      <c r="B69" s="43" t="s">
        <v>224</v>
      </c>
      <c r="C69" s="44" t="s">
        <v>224</v>
      </c>
      <c r="D69" s="129" t="s">
        <v>224</v>
      </c>
      <c r="E69" s="130">
        <v>0.75</v>
      </c>
      <c r="F69" s="113" t="s">
        <v>94</v>
      </c>
      <c r="G69" s="108" t="str">
        <f>B対戦表!$J$11</f>
        <v>香里ヌヴェール</v>
      </c>
      <c r="H69" s="48" t="s">
        <v>9</v>
      </c>
      <c r="I69" s="49" t="str">
        <f>B対戦表!$K$11</f>
        <v>大阪学院B</v>
      </c>
    </row>
    <row r="70" spans="1:9" s="21" customFormat="1" ht="18" customHeight="1">
      <c r="A70" s="328"/>
      <c r="B70" s="43" t="s">
        <v>224</v>
      </c>
      <c r="C70" s="44" t="s">
        <v>224</v>
      </c>
      <c r="D70" s="129" t="s">
        <v>391</v>
      </c>
      <c r="E70" s="130">
        <v>0.625</v>
      </c>
      <c r="F70" s="113" t="s">
        <v>95</v>
      </c>
      <c r="G70" s="108" t="str">
        <f>B対戦表!$L$11</f>
        <v>摂津</v>
      </c>
      <c r="H70" s="48" t="s">
        <v>9</v>
      </c>
      <c r="I70" s="49" t="str">
        <f>B対戦表!$M$11</f>
        <v>ガンバ大阪B</v>
      </c>
    </row>
    <row r="71" spans="1:9" s="21" customFormat="1" ht="18" customHeight="1" thickBot="1">
      <c r="A71" s="329"/>
      <c r="B71" s="43" t="s">
        <v>224</v>
      </c>
      <c r="C71" s="44" t="s">
        <v>224</v>
      </c>
      <c r="D71" s="136" t="s">
        <v>224</v>
      </c>
      <c r="E71" s="131">
        <v>0.72916666666666663</v>
      </c>
      <c r="F71" s="116" t="s">
        <v>96</v>
      </c>
      <c r="G71" s="110" t="str">
        <f>B対戦表!$N$11</f>
        <v>大阪桐蔭B</v>
      </c>
      <c r="H71" s="52" t="s">
        <v>9</v>
      </c>
      <c r="I71" s="53" t="str">
        <f>B対戦表!$O$11</f>
        <v>商大高</v>
      </c>
    </row>
    <row r="72" spans="1:9" s="21" customFormat="1" ht="18" customHeight="1">
      <c r="A72" s="327">
        <v>8</v>
      </c>
      <c r="B72" s="40">
        <v>45829</v>
      </c>
      <c r="C72" s="41" t="s">
        <v>222</v>
      </c>
      <c r="D72" s="127" t="s">
        <v>239</v>
      </c>
      <c r="E72" s="128">
        <v>0.375</v>
      </c>
      <c r="F72" s="111" t="s">
        <v>97</v>
      </c>
      <c r="G72" s="26" t="str">
        <f>A対戦表!F12</f>
        <v>興國C</v>
      </c>
      <c r="H72" s="27" t="s">
        <v>17</v>
      </c>
      <c r="I72" s="28" t="str">
        <f>A対戦表!G12</f>
        <v>アサンプション</v>
      </c>
    </row>
    <row r="73" spans="1:9" s="21" customFormat="1" ht="18" customHeight="1">
      <c r="A73" s="328"/>
      <c r="B73" s="43" t="s">
        <v>224</v>
      </c>
      <c r="C73" s="44" t="s">
        <v>224</v>
      </c>
      <c r="D73" s="129" t="s">
        <v>224</v>
      </c>
      <c r="E73" s="130">
        <v>0.46875</v>
      </c>
      <c r="F73" s="115" t="s">
        <v>98</v>
      </c>
      <c r="G73" s="29" t="str">
        <f>A対戦表!H12</f>
        <v>関大一</v>
      </c>
      <c r="H73" s="30" t="s">
        <v>8</v>
      </c>
      <c r="I73" s="31" t="str">
        <f>A対戦表!I12</f>
        <v>東大阪大柏原</v>
      </c>
    </row>
    <row r="74" spans="1:9" s="21" customFormat="1" ht="18" customHeight="1">
      <c r="A74" s="328"/>
      <c r="B74" s="43" t="s">
        <v>224</v>
      </c>
      <c r="C74" s="44" t="s">
        <v>224</v>
      </c>
      <c r="D74" s="44" t="s">
        <v>250</v>
      </c>
      <c r="E74" s="130">
        <v>0.41666666666666669</v>
      </c>
      <c r="F74" s="115" t="s">
        <v>99</v>
      </c>
      <c r="G74" s="29" t="str">
        <f>A対戦表!J12</f>
        <v>千里</v>
      </c>
      <c r="H74" s="30" t="s">
        <v>8</v>
      </c>
      <c r="I74" s="31" t="str">
        <f>A対戦表!K12</f>
        <v>近大附属Ｂ</v>
      </c>
    </row>
    <row r="75" spans="1:9" s="21" customFormat="1" ht="18" customHeight="1">
      <c r="A75" s="328"/>
      <c r="B75" s="43">
        <v>45830</v>
      </c>
      <c r="C75" s="44" t="s">
        <v>223</v>
      </c>
      <c r="D75" s="129" t="s">
        <v>407</v>
      </c>
      <c r="E75" s="130">
        <v>0.47916666666666669</v>
      </c>
      <c r="F75" s="112" t="s">
        <v>100</v>
      </c>
      <c r="G75" s="29" t="str">
        <f>A対戦表!L12</f>
        <v>帝塚山泉ヶ丘</v>
      </c>
      <c r="H75" s="30" t="s">
        <v>8</v>
      </c>
      <c r="I75" s="31" t="str">
        <f>A対戦表!M12</f>
        <v>セレッソ大阪Ｂ</v>
      </c>
    </row>
    <row r="76" spans="1:9" s="21" customFormat="1" ht="18" customHeight="1">
      <c r="A76" s="328"/>
      <c r="B76" s="43" t="s">
        <v>224</v>
      </c>
      <c r="C76" s="44" t="s">
        <v>224</v>
      </c>
      <c r="D76" s="129" t="s">
        <v>224</v>
      </c>
      <c r="E76" s="130">
        <v>0.58333333333333337</v>
      </c>
      <c r="F76" s="112" t="s">
        <v>101</v>
      </c>
      <c r="G76" s="29" t="str">
        <f>A対戦表!N12</f>
        <v>大阪立命館</v>
      </c>
      <c r="H76" s="30" t="s">
        <v>8</v>
      </c>
      <c r="I76" s="31" t="str">
        <f>A対戦表!O12</f>
        <v>大阪偕星</v>
      </c>
    </row>
    <row r="77" spans="1:9" s="21" customFormat="1" ht="18" customHeight="1">
      <c r="A77" s="328"/>
      <c r="B77" s="43" t="s">
        <v>224</v>
      </c>
      <c r="C77" s="44" t="s">
        <v>224</v>
      </c>
      <c r="D77" s="119" t="s">
        <v>224</v>
      </c>
      <c r="E77" s="120">
        <v>0.6875</v>
      </c>
      <c r="F77" s="113" t="s">
        <v>102</v>
      </c>
      <c r="G77" s="108" t="str">
        <f>B対戦表!$F$12</f>
        <v>商大高</v>
      </c>
      <c r="H77" s="48" t="s">
        <v>9</v>
      </c>
      <c r="I77" s="49" t="str">
        <f>B対戦表!$G$12</f>
        <v>桜宮</v>
      </c>
    </row>
    <row r="78" spans="1:9" s="21" customFormat="1" ht="18" customHeight="1">
      <c r="A78" s="328"/>
      <c r="B78" s="43" t="s">
        <v>224</v>
      </c>
      <c r="C78" s="44" t="s">
        <v>224</v>
      </c>
      <c r="D78" s="129" t="s">
        <v>246</v>
      </c>
      <c r="E78" s="130">
        <v>0.40625</v>
      </c>
      <c r="F78" s="113" t="s">
        <v>103</v>
      </c>
      <c r="G78" s="108" t="str">
        <f>B対戦表!$H$12</f>
        <v>ガンバ大阪B</v>
      </c>
      <c r="H78" s="48" t="s">
        <v>9</v>
      </c>
      <c r="I78" s="49" t="str">
        <f>B対戦表!$I$12</f>
        <v>清明学院</v>
      </c>
    </row>
    <row r="79" spans="1:9" s="21" customFormat="1" ht="18" customHeight="1">
      <c r="A79" s="328"/>
      <c r="B79" s="43" t="s">
        <v>224</v>
      </c>
      <c r="C79" s="44" t="s">
        <v>224</v>
      </c>
      <c r="D79" s="129" t="s">
        <v>224</v>
      </c>
      <c r="E79" s="130">
        <v>0.52083333333333337</v>
      </c>
      <c r="F79" s="113" t="s">
        <v>104</v>
      </c>
      <c r="G79" s="108" t="str">
        <f>B対戦表!$J$12</f>
        <v>履正社C</v>
      </c>
      <c r="H79" s="48" t="s">
        <v>9</v>
      </c>
      <c r="I79" s="49" t="str">
        <f>B対戦表!$K$12</f>
        <v>賢明学院</v>
      </c>
    </row>
    <row r="80" spans="1:9" s="21" customFormat="1" ht="18" customHeight="1">
      <c r="A80" s="328"/>
      <c r="B80" s="43" t="s">
        <v>224</v>
      </c>
      <c r="C80" s="44" t="s">
        <v>224</v>
      </c>
      <c r="D80" s="129" t="s">
        <v>391</v>
      </c>
      <c r="E80" s="130">
        <v>0.625</v>
      </c>
      <c r="F80" s="113" t="s">
        <v>105</v>
      </c>
      <c r="G80" s="108" t="str">
        <f>B対戦表!$L$12</f>
        <v>大阪学院B</v>
      </c>
      <c r="H80" s="48" t="s">
        <v>9</v>
      </c>
      <c r="I80" s="49" t="str">
        <f>B対戦表!$M$12</f>
        <v>摂津</v>
      </c>
    </row>
    <row r="81" spans="1:9" s="21" customFormat="1" ht="18" customHeight="1" thickBot="1">
      <c r="A81" s="329"/>
      <c r="B81" s="43" t="s">
        <v>224</v>
      </c>
      <c r="C81" s="44" t="s">
        <v>224</v>
      </c>
      <c r="D81" s="136" t="s">
        <v>224</v>
      </c>
      <c r="E81" s="131">
        <v>0.72916666666666663</v>
      </c>
      <c r="F81" s="114" t="s">
        <v>106</v>
      </c>
      <c r="G81" s="109" t="str">
        <f>B対戦表!$N$12</f>
        <v>大阪桐蔭B</v>
      </c>
      <c r="H81" s="50" t="s">
        <v>9</v>
      </c>
      <c r="I81" s="51" t="str">
        <f>B対戦表!$O$12</f>
        <v>香里ヌヴェール</v>
      </c>
    </row>
    <row r="82" spans="1:9" s="21" customFormat="1" ht="18" customHeight="1">
      <c r="A82" s="327">
        <v>9</v>
      </c>
      <c r="B82" s="40">
        <v>45836</v>
      </c>
      <c r="C82" s="41" t="s">
        <v>222</v>
      </c>
      <c r="D82" s="41" t="s">
        <v>252</v>
      </c>
      <c r="E82" s="128">
        <v>0.75</v>
      </c>
      <c r="F82" s="111" t="s">
        <v>107</v>
      </c>
      <c r="G82" s="26" t="str">
        <f>A対戦表!F13</f>
        <v>東大阪大柏原</v>
      </c>
      <c r="H82" s="27" t="s">
        <v>8</v>
      </c>
      <c r="I82" s="28" t="str">
        <f>A対戦表!G13</f>
        <v>セレッソ大阪Ｂ</v>
      </c>
    </row>
    <row r="83" spans="1:9" s="21" customFormat="1" ht="18" customHeight="1">
      <c r="A83" s="328"/>
      <c r="B83" s="43">
        <v>45837</v>
      </c>
      <c r="C83" s="44" t="s">
        <v>223</v>
      </c>
      <c r="D83" s="129" t="s">
        <v>239</v>
      </c>
      <c r="E83" s="130">
        <v>0.3611111111111111</v>
      </c>
      <c r="F83" s="115" t="s">
        <v>108</v>
      </c>
      <c r="G83" s="29" t="str">
        <f>A対戦表!H13</f>
        <v>大阪立命館</v>
      </c>
      <c r="H83" s="30" t="s">
        <v>16</v>
      </c>
      <c r="I83" s="31" t="str">
        <f>A対戦表!I13</f>
        <v>帝塚山泉ヶ丘</v>
      </c>
    </row>
    <row r="84" spans="1:9" s="21" customFormat="1" ht="18" customHeight="1">
      <c r="A84" s="328"/>
      <c r="B84" s="43" t="s">
        <v>224</v>
      </c>
      <c r="C84" s="44" t="s">
        <v>224</v>
      </c>
      <c r="D84" s="129" t="s">
        <v>224</v>
      </c>
      <c r="E84" s="130">
        <v>0.4513888888888889</v>
      </c>
      <c r="F84" s="115" t="s">
        <v>109</v>
      </c>
      <c r="G84" s="29" t="str">
        <f>A対戦表!J13</f>
        <v>近大附属Ｂ</v>
      </c>
      <c r="H84" s="30" t="s">
        <v>8</v>
      </c>
      <c r="I84" s="31" t="str">
        <f>A対戦表!K13</f>
        <v>興國C</v>
      </c>
    </row>
    <row r="85" spans="1:9" s="21" customFormat="1" ht="18" customHeight="1">
      <c r="A85" s="328"/>
      <c r="B85" s="43" t="s">
        <v>224</v>
      </c>
      <c r="C85" s="44" t="s">
        <v>224</v>
      </c>
      <c r="D85" s="129" t="s">
        <v>246</v>
      </c>
      <c r="E85" s="130">
        <v>0.40625</v>
      </c>
      <c r="F85" s="112" t="s">
        <v>110</v>
      </c>
      <c r="G85" s="29" t="str">
        <f>A対戦表!L13</f>
        <v>関大一</v>
      </c>
      <c r="H85" s="30" t="s">
        <v>23</v>
      </c>
      <c r="I85" s="31" t="str">
        <f>A対戦表!M13</f>
        <v>千里</v>
      </c>
    </row>
    <row r="86" spans="1:9" s="21" customFormat="1" ht="18" customHeight="1">
      <c r="A86" s="328"/>
      <c r="B86" s="43" t="s">
        <v>224</v>
      </c>
      <c r="C86" s="44" t="s">
        <v>224</v>
      </c>
      <c r="D86" s="129" t="s">
        <v>224</v>
      </c>
      <c r="E86" s="130">
        <v>0.52083333333333337</v>
      </c>
      <c r="F86" s="112" t="s">
        <v>111</v>
      </c>
      <c r="G86" s="29" t="str">
        <f>A対戦表!N13</f>
        <v>アサンプション</v>
      </c>
      <c r="H86" s="30" t="s">
        <v>8</v>
      </c>
      <c r="I86" s="31" t="str">
        <f>A対戦表!O13</f>
        <v>大阪偕星</v>
      </c>
    </row>
    <row r="87" spans="1:9" s="21" customFormat="1" ht="18" customHeight="1">
      <c r="A87" s="328"/>
      <c r="B87" s="43" t="s">
        <v>224</v>
      </c>
      <c r="C87" s="44" t="s">
        <v>224</v>
      </c>
      <c r="D87" s="44" t="s">
        <v>248</v>
      </c>
      <c r="E87" s="130">
        <v>0.38541666666666669</v>
      </c>
      <c r="F87" s="113" t="s">
        <v>112</v>
      </c>
      <c r="G87" s="108" t="str">
        <f>B対戦表!$F$13</f>
        <v>清明学院</v>
      </c>
      <c r="H87" s="48" t="s">
        <v>9</v>
      </c>
      <c r="I87" s="49" t="str">
        <f>B対戦表!$G$13</f>
        <v>摂津</v>
      </c>
    </row>
    <row r="88" spans="1:9" s="21" customFormat="1" ht="18" customHeight="1">
      <c r="A88" s="328"/>
      <c r="B88" s="43" t="s">
        <v>224</v>
      </c>
      <c r="C88" s="44" t="s">
        <v>224</v>
      </c>
      <c r="D88" s="129" t="s">
        <v>224</v>
      </c>
      <c r="E88" s="130">
        <v>0.47916666666666669</v>
      </c>
      <c r="F88" s="113" t="s">
        <v>113</v>
      </c>
      <c r="G88" s="108" t="str">
        <f>B対戦表!$H$13</f>
        <v>大阪桐蔭B</v>
      </c>
      <c r="H88" s="48" t="s">
        <v>9</v>
      </c>
      <c r="I88" s="49" t="str">
        <f>B対戦表!$I$13</f>
        <v>大阪学院B</v>
      </c>
    </row>
    <row r="89" spans="1:9" s="21" customFormat="1" ht="18" customHeight="1">
      <c r="A89" s="328"/>
      <c r="B89" s="43" t="s">
        <v>224</v>
      </c>
      <c r="C89" s="44" t="s">
        <v>224</v>
      </c>
      <c r="D89" s="44" t="s">
        <v>249</v>
      </c>
      <c r="E89" s="130">
        <v>0.58333333333333337</v>
      </c>
      <c r="F89" s="113" t="s">
        <v>114</v>
      </c>
      <c r="G89" s="108" t="str">
        <f>B対戦表!$J$13</f>
        <v>賢明学院</v>
      </c>
      <c r="H89" s="48" t="s">
        <v>9</v>
      </c>
      <c r="I89" s="49" t="str">
        <f>B対戦表!$K$13</f>
        <v>商大高</v>
      </c>
    </row>
    <row r="90" spans="1:9" s="21" customFormat="1" ht="18" customHeight="1">
      <c r="A90" s="328"/>
      <c r="B90" s="43" t="s">
        <v>224</v>
      </c>
      <c r="C90" s="44" t="s">
        <v>224</v>
      </c>
      <c r="D90" s="129" t="s">
        <v>224</v>
      </c>
      <c r="E90" s="130">
        <v>0.6875</v>
      </c>
      <c r="F90" s="113" t="s">
        <v>115</v>
      </c>
      <c r="G90" s="108" t="str">
        <f>B対戦表!$L$13</f>
        <v>ガンバ大阪B</v>
      </c>
      <c r="H90" s="48" t="s">
        <v>9</v>
      </c>
      <c r="I90" s="49" t="str">
        <f>B対戦表!$M$13</f>
        <v>履正社C</v>
      </c>
    </row>
    <row r="91" spans="1:9" s="21" customFormat="1" ht="18" customHeight="1" thickBot="1">
      <c r="A91" s="329"/>
      <c r="B91" s="43" t="s">
        <v>224</v>
      </c>
      <c r="C91" s="44" t="s">
        <v>224</v>
      </c>
      <c r="D91" s="46" t="s">
        <v>250</v>
      </c>
      <c r="E91" s="131">
        <v>0.41666666666666669</v>
      </c>
      <c r="F91" s="114" t="s">
        <v>116</v>
      </c>
      <c r="G91" s="109" t="str">
        <f>B対戦表!$N$13</f>
        <v>桜宮</v>
      </c>
      <c r="H91" s="50" t="s">
        <v>9</v>
      </c>
      <c r="I91" s="51" t="str">
        <f>B対戦表!$O$13</f>
        <v>香里ヌヴェール</v>
      </c>
    </row>
    <row r="92" spans="1:9" s="21" customFormat="1" ht="18" customHeight="1">
      <c r="A92" s="319">
        <v>10</v>
      </c>
      <c r="B92" s="40">
        <v>45906</v>
      </c>
      <c r="C92" s="41" t="s">
        <v>222</v>
      </c>
      <c r="D92" s="41" t="s">
        <v>247</v>
      </c>
      <c r="E92" s="128">
        <v>0.39583333333333331</v>
      </c>
      <c r="F92" s="111" t="s">
        <v>117</v>
      </c>
      <c r="G92" s="26" t="str">
        <f>A対戦表!F14</f>
        <v>大阪偕星</v>
      </c>
      <c r="H92" s="27" t="s">
        <v>22</v>
      </c>
      <c r="I92" s="28" t="str">
        <f>A対戦表!G14</f>
        <v>近大附属Ｂ</v>
      </c>
    </row>
    <row r="93" spans="1:9" s="21" customFormat="1" ht="18" customHeight="1">
      <c r="A93" s="320"/>
      <c r="B93" s="43" t="s">
        <v>224</v>
      </c>
      <c r="C93" s="44" t="s">
        <v>224</v>
      </c>
      <c r="D93" s="129" t="s">
        <v>224</v>
      </c>
      <c r="E93" s="130">
        <v>0.5</v>
      </c>
      <c r="F93" s="115" t="s">
        <v>118</v>
      </c>
      <c r="G93" s="29" t="str">
        <f>A対戦表!H14</f>
        <v>帝塚山泉ヶ丘</v>
      </c>
      <c r="H93" s="30" t="s">
        <v>8</v>
      </c>
      <c r="I93" s="31" t="str">
        <f>A対戦表!I14</f>
        <v>東大阪大柏原</v>
      </c>
    </row>
    <row r="94" spans="1:9" s="21" customFormat="1" ht="18" customHeight="1">
      <c r="A94" s="320"/>
      <c r="B94" s="43" t="s">
        <v>224</v>
      </c>
      <c r="C94" s="44" t="s">
        <v>224</v>
      </c>
      <c r="D94" s="129" t="s">
        <v>224</v>
      </c>
      <c r="E94" s="120">
        <v>0.60416666666666663</v>
      </c>
      <c r="F94" s="115" t="s">
        <v>119</v>
      </c>
      <c r="G94" s="29" t="str">
        <f>A対戦表!J14</f>
        <v>アサンプション</v>
      </c>
      <c r="H94" s="30" t="s">
        <v>8</v>
      </c>
      <c r="I94" s="31" t="str">
        <f>A対戦表!K14</f>
        <v>大阪立命館</v>
      </c>
    </row>
    <row r="95" spans="1:9" s="21" customFormat="1" ht="18" customHeight="1">
      <c r="A95" s="320"/>
      <c r="B95" s="43">
        <v>45907</v>
      </c>
      <c r="C95" s="44" t="s">
        <v>223</v>
      </c>
      <c r="D95" s="129" t="s">
        <v>246</v>
      </c>
      <c r="E95" s="130">
        <v>0.40625</v>
      </c>
      <c r="F95" s="112" t="s">
        <v>120</v>
      </c>
      <c r="G95" s="29" t="str">
        <f>A対戦表!L14</f>
        <v>興國C</v>
      </c>
      <c r="H95" s="30" t="s">
        <v>23</v>
      </c>
      <c r="I95" s="31" t="str">
        <f>A対戦表!M14</f>
        <v>関大一</v>
      </c>
    </row>
    <row r="96" spans="1:9" s="21" customFormat="1" ht="18" customHeight="1">
      <c r="A96" s="320"/>
      <c r="B96" s="43" t="s">
        <v>224</v>
      </c>
      <c r="C96" s="44" t="s">
        <v>224</v>
      </c>
      <c r="D96" s="129" t="s">
        <v>224</v>
      </c>
      <c r="E96" s="130">
        <v>0.52083333333333337</v>
      </c>
      <c r="F96" s="112" t="s">
        <v>121</v>
      </c>
      <c r="G96" s="29" t="str">
        <f>A対戦表!N14</f>
        <v>千里</v>
      </c>
      <c r="H96" s="30" t="s">
        <v>8</v>
      </c>
      <c r="I96" s="31" t="str">
        <f>A対戦表!O14</f>
        <v>セレッソ大阪Ｂ</v>
      </c>
    </row>
    <row r="97" spans="1:9" s="21" customFormat="1" ht="18" customHeight="1">
      <c r="A97" s="320"/>
      <c r="B97" s="43" t="s">
        <v>224</v>
      </c>
      <c r="C97" s="44" t="s">
        <v>224</v>
      </c>
      <c r="D97" s="44" t="s">
        <v>248</v>
      </c>
      <c r="E97" s="130">
        <v>0.65625</v>
      </c>
      <c r="F97" s="113" t="s">
        <v>122</v>
      </c>
      <c r="G97" s="108" t="str">
        <f>B対戦表!$F$14</f>
        <v>香里ヌヴェール</v>
      </c>
      <c r="H97" s="48" t="s">
        <v>9</v>
      </c>
      <c r="I97" s="49" t="str">
        <f>B対戦表!$G$14</f>
        <v>賢明学院</v>
      </c>
    </row>
    <row r="98" spans="1:9" s="21" customFormat="1" ht="18" customHeight="1">
      <c r="A98" s="320"/>
      <c r="B98" s="43" t="s">
        <v>224</v>
      </c>
      <c r="C98" s="44" t="s">
        <v>224</v>
      </c>
      <c r="D98" s="129" t="s">
        <v>224</v>
      </c>
      <c r="E98" s="130">
        <v>0.75</v>
      </c>
      <c r="F98" s="113" t="s">
        <v>123</v>
      </c>
      <c r="G98" s="108" t="str">
        <f>B対戦表!$H$14</f>
        <v>大阪学院B</v>
      </c>
      <c r="H98" s="48" t="s">
        <v>9</v>
      </c>
      <c r="I98" s="49" t="str">
        <f>B対戦表!$I$14</f>
        <v>清明学院</v>
      </c>
    </row>
    <row r="99" spans="1:9" s="21" customFormat="1" ht="18" customHeight="1">
      <c r="A99" s="320"/>
      <c r="B99" s="246" t="s">
        <v>224</v>
      </c>
      <c r="C99" s="247" t="s">
        <v>224</v>
      </c>
      <c r="D99" s="129" t="s">
        <v>391</v>
      </c>
      <c r="E99" s="130">
        <v>0.375</v>
      </c>
      <c r="F99" s="113" t="s">
        <v>124</v>
      </c>
      <c r="G99" s="108" t="str">
        <f>B対戦表!$J$14</f>
        <v>桜宮</v>
      </c>
      <c r="H99" s="48" t="s">
        <v>9</v>
      </c>
      <c r="I99" s="49" t="str">
        <f>B対戦表!$K$14</f>
        <v>大阪桐蔭B</v>
      </c>
    </row>
    <row r="100" spans="1:9" s="21" customFormat="1" ht="18" customHeight="1">
      <c r="A100" s="320"/>
      <c r="B100" s="246" t="s">
        <v>224</v>
      </c>
      <c r="C100" s="247" t="s">
        <v>224</v>
      </c>
      <c r="D100" s="129" t="s">
        <v>224</v>
      </c>
      <c r="E100" s="130">
        <v>0.46875</v>
      </c>
      <c r="F100" s="113" t="s">
        <v>125</v>
      </c>
      <c r="G100" s="108" t="str">
        <f>B対戦表!$L$14</f>
        <v>商大高</v>
      </c>
      <c r="H100" s="48" t="s">
        <v>9</v>
      </c>
      <c r="I100" s="49" t="str">
        <f>B対戦表!$M$14</f>
        <v>ガンバ大阪B</v>
      </c>
    </row>
    <row r="101" spans="1:9" s="21" customFormat="1" ht="18" customHeight="1" thickBot="1">
      <c r="A101" s="321"/>
      <c r="B101" s="246" t="s">
        <v>224</v>
      </c>
      <c r="C101" s="247" t="s">
        <v>224</v>
      </c>
      <c r="D101" s="46" t="s">
        <v>250</v>
      </c>
      <c r="E101" s="131">
        <v>0.41666666666666669</v>
      </c>
      <c r="F101" s="114" t="s">
        <v>126</v>
      </c>
      <c r="G101" s="109" t="str">
        <f>B対戦表!$N$14</f>
        <v>履正社C</v>
      </c>
      <c r="H101" s="50" t="s">
        <v>9</v>
      </c>
      <c r="I101" s="51" t="str">
        <f>B対戦表!$O$14</f>
        <v>摂津</v>
      </c>
    </row>
    <row r="102" spans="1:9" s="21" customFormat="1" ht="18" customHeight="1">
      <c r="A102" s="319">
        <v>11</v>
      </c>
      <c r="B102" s="40">
        <v>45913</v>
      </c>
      <c r="C102" s="41" t="s">
        <v>222</v>
      </c>
      <c r="D102" s="127" t="s">
        <v>239</v>
      </c>
      <c r="E102" s="42">
        <v>0.66666666666666663</v>
      </c>
      <c r="F102" s="111" t="s">
        <v>127</v>
      </c>
      <c r="G102" s="26" t="str">
        <f>A対戦表!F15</f>
        <v>大阪偕星</v>
      </c>
      <c r="H102" s="27" t="s">
        <v>22</v>
      </c>
      <c r="I102" s="28" t="str">
        <f>A対戦表!G15</f>
        <v>関大一</v>
      </c>
    </row>
    <row r="103" spans="1:9" s="21" customFormat="1" ht="18" customHeight="1">
      <c r="A103" s="320"/>
      <c r="B103" s="43">
        <v>45914</v>
      </c>
      <c r="C103" s="44" t="s">
        <v>223</v>
      </c>
      <c r="D103" s="129" t="s">
        <v>506</v>
      </c>
      <c r="E103" s="130">
        <v>0.5625</v>
      </c>
      <c r="F103" s="115" t="s">
        <v>128</v>
      </c>
      <c r="G103" s="29" t="str">
        <f>A対戦表!H15</f>
        <v>千里</v>
      </c>
      <c r="H103" s="30" t="s">
        <v>8</v>
      </c>
      <c r="I103" s="31" t="str">
        <f>A対戦表!I15</f>
        <v>東大阪大柏原</v>
      </c>
    </row>
    <row r="104" spans="1:9" s="21" customFormat="1" ht="18" customHeight="1">
      <c r="A104" s="320"/>
      <c r="B104" s="43" t="s">
        <v>224</v>
      </c>
      <c r="C104" s="44" t="s">
        <v>224</v>
      </c>
      <c r="D104" s="129" t="s">
        <v>224</v>
      </c>
      <c r="E104" s="130">
        <v>0.66666666666666663</v>
      </c>
      <c r="F104" s="115" t="s">
        <v>129</v>
      </c>
      <c r="G104" s="29" t="str">
        <f>A対戦表!J15</f>
        <v>興國C</v>
      </c>
      <c r="H104" s="30" t="s">
        <v>8</v>
      </c>
      <c r="I104" s="31" t="str">
        <f>A対戦表!K15</f>
        <v>セレッソ大阪Ｂ</v>
      </c>
    </row>
    <row r="105" spans="1:9" s="21" customFormat="1" ht="18" customHeight="1">
      <c r="A105" s="320"/>
      <c r="B105" s="43" t="s">
        <v>224</v>
      </c>
      <c r="C105" s="44" t="s">
        <v>224</v>
      </c>
      <c r="D105" s="129" t="s">
        <v>246</v>
      </c>
      <c r="E105" s="130">
        <v>0.40625</v>
      </c>
      <c r="F105" s="112" t="s">
        <v>130</v>
      </c>
      <c r="G105" s="29" t="str">
        <f>A対戦表!L15</f>
        <v>大阪立命館</v>
      </c>
      <c r="H105" s="30" t="s">
        <v>8</v>
      </c>
      <c r="I105" s="31" t="str">
        <f>A対戦表!M15</f>
        <v>近大附属Ｂ</v>
      </c>
    </row>
    <row r="106" spans="1:9" s="21" customFormat="1" ht="18" customHeight="1">
      <c r="A106" s="320"/>
      <c r="B106" s="43" t="s">
        <v>224</v>
      </c>
      <c r="C106" s="44" t="s">
        <v>224</v>
      </c>
      <c r="D106" s="129" t="s">
        <v>224</v>
      </c>
      <c r="E106" s="130">
        <v>0.52083333333333337</v>
      </c>
      <c r="F106" s="112" t="s">
        <v>131</v>
      </c>
      <c r="G106" s="29" t="str">
        <f>A対戦表!N15</f>
        <v>帝塚山泉ヶ丘</v>
      </c>
      <c r="H106" s="30" t="s">
        <v>8</v>
      </c>
      <c r="I106" s="31" t="str">
        <f>A対戦表!O15</f>
        <v>アサンプション</v>
      </c>
    </row>
    <row r="107" spans="1:9" s="21" customFormat="1" ht="18" customHeight="1">
      <c r="A107" s="320"/>
      <c r="B107" s="43" t="s">
        <v>224</v>
      </c>
      <c r="C107" s="44" t="s">
        <v>224</v>
      </c>
      <c r="D107" s="44" t="s">
        <v>248</v>
      </c>
      <c r="E107" s="130">
        <v>0.65625</v>
      </c>
      <c r="F107" s="113" t="s">
        <v>132</v>
      </c>
      <c r="G107" s="108" t="str">
        <f>B対戦表!$F$15</f>
        <v>香里ヌヴェール</v>
      </c>
      <c r="H107" s="48" t="s">
        <v>9</v>
      </c>
      <c r="I107" s="49" t="str">
        <f>B対戦表!$G$15</f>
        <v>ガンバ大阪B</v>
      </c>
    </row>
    <row r="108" spans="1:9" s="21" customFormat="1" ht="18" customHeight="1">
      <c r="A108" s="320"/>
      <c r="B108" s="43" t="s">
        <v>224</v>
      </c>
      <c r="C108" s="44" t="s">
        <v>224</v>
      </c>
      <c r="D108" s="129" t="s">
        <v>224</v>
      </c>
      <c r="E108" s="130">
        <v>0.75</v>
      </c>
      <c r="F108" s="113" t="s">
        <v>133</v>
      </c>
      <c r="G108" s="108" t="str">
        <f>B対戦表!$H$15</f>
        <v>履正社C</v>
      </c>
      <c r="H108" s="48" t="s">
        <v>9</v>
      </c>
      <c r="I108" s="49" t="str">
        <f>B対戦表!$I$15</f>
        <v>清明学院</v>
      </c>
    </row>
    <row r="109" spans="1:9" s="21" customFormat="1" ht="18" customHeight="1">
      <c r="A109" s="320"/>
      <c r="B109" s="246" t="s">
        <v>224</v>
      </c>
      <c r="C109" s="247" t="s">
        <v>224</v>
      </c>
      <c r="D109" s="129" t="s">
        <v>391</v>
      </c>
      <c r="E109" s="130">
        <v>0.375</v>
      </c>
      <c r="F109" s="113" t="s">
        <v>134</v>
      </c>
      <c r="G109" s="108" t="str">
        <f>B対戦表!$J$15</f>
        <v>商大高</v>
      </c>
      <c r="H109" s="48" t="s">
        <v>9</v>
      </c>
      <c r="I109" s="49" t="str">
        <f>B対戦表!$K$15</f>
        <v>摂津</v>
      </c>
    </row>
    <row r="110" spans="1:9" s="21" customFormat="1" ht="18" customHeight="1">
      <c r="A110" s="320"/>
      <c r="B110" s="246" t="s">
        <v>224</v>
      </c>
      <c r="C110" s="247" t="s">
        <v>224</v>
      </c>
      <c r="D110" s="129" t="s">
        <v>224</v>
      </c>
      <c r="E110" s="130">
        <v>0.46875</v>
      </c>
      <c r="F110" s="113" t="s">
        <v>135</v>
      </c>
      <c r="G110" s="108" t="str">
        <f>B対戦表!$L$15</f>
        <v>大阪桐蔭B</v>
      </c>
      <c r="H110" s="48" t="s">
        <v>9</v>
      </c>
      <c r="I110" s="49" t="str">
        <f>B対戦表!$M$15</f>
        <v>賢明学院</v>
      </c>
    </row>
    <row r="111" spans="1:9" s="21" customFormat="1" ht="18" customHeight="1" thickBot="1">
      <c r="A111" s="321"/>
      <c r="B111" s="43" t="s">
        <v>224</v>
      </c>
      <c r="C111" s="44" t="s">
        <v>224</v>
      </c>
      <c r="D111" s="44" t="s">
        <v>250</v>
      </c>
      <c r="E111" s="130">
        <v>0.41666666666666669</v>
      </c>
      <c r="F111" s="114" t="s">
        <v>136</v>
      </c>
      <c r="G111" s="109" t="str">
        <f>B対戦表!$N$15</f>
        <v>大阪学院B</v>
      </c>
      <c r="H111" s="50" t="s">
        <v>9</v>
      </c>
      <c r="I111" s="51" t="str">
        <f>B対戦表!$O$15</f>
        <v>桜宮</v>
      </c>
    </row>
    <row r="112" spans="1:9" s="21" customFormat="1" ht="18" customHeight="1">
      <c r="A112" s="319">
        <v>12</v>
      </c>
      <c r="B112" s="40">
        <v>45934</v>
      </c>
      <c r="C112" s="41" t="s">
        <v>222</v>
      </c>
      <c r="D112" s="127" t="s">
        <v>239</v>
      </c>
      <c r="E112" s="42">
        <v>0.375</v>
      </c>
      <c r="F112" s="111" t="s">
        <v>137</v>
      </c>
      <c r="G112" s="26" t="str">
        <f>A対戦表!F16</f>
        <v>東大阪大柏原</v>
      </c>
      <c r="H112" s="27" t="s">
        <v>25</v>
      </c>
      <c r="I112" s="28" t="str">
        <f>A対戦表!G16</f>
        <v>興國C</v>
      </c>
    </row>
    <row r="113" spans="1:9" s="21" customFormat="1" ht="18" customHeight="1">
      <c r="A113" s="320"/>
      <c r="B113" s="44" t="s">
        <v>224</v>
      </c>
      <c r="C113" s="44" t="s">
        <v>224</v>
      </c>
      <c r="D113" s="129" t="s">
        <v>224</v>
      </c>
      <c r="E113" s="120">
        <v>0.46875</v>
      </c>
      <c r="F113" s="115" t="s">
        <v>138</v>
      </c>
      <c r="G113" s="29" t="str">
        <f>A対戦表!H16</f>
        <v>千里</v>
      </c>
      <c r="H113" s="30" t="s">
        <v>8</v>
      </c>
      <c r="I113" s="31" t="str">
        <f>A対戦表!I16</f>
        <v>帝塚山泉ヶ丘</v>
      </c>
    </row>
    <row r="114" spans="1:9" s="21" customFormat="1" ht="18" customHeight="1">
      <c r="A114" s="320"/>
      <c r="B114" s="43">
        <v>45935</v>
      </c>
      <c r="C114" s="44" t="s">
        <v>223</v>
      </c>
      <c r="D114" s="129" t="s">
        <v>246</v>
      </c>
      <c r="E114" s="130">
        <v>0.40625</v>
      </c>
      <c r="F114" s="115" t="s">
        <v>139</v>
      </c>
      <c r="G114" s="29" t="str">
        <f>A対戦表!J16</f>
        <v>セレッソ大阪Ｂ</v>
      </c>
      <c r="H114" s="30" t="s">
        <v>8</v>
      </c>
      <c r="I114" s="31" t="str">
        <f>A対戦表!K16</f>
        <v>大阪偕星</v>
      </c>
    </row>
    <row r="115" spans="1:9" s="21" customFormat="1" ht="18" customHeight="1">
      <c r="A115" s="320"/>
      <c r="B115" s="44" t="s">
        <v>224</v>
      </c>
      <c r="C115" s="44" t="s">
        <v>224</v>
      </c>
      <c r="D115" s="129" t="s">
        <v>224</v>
      </c>
      <c r="E115" s="130">
        <v>0.52083333333333337</v>
      </c>
      <c r="F115" s="112" t="s">
        <v>140</v>
      </c>
      <c r="G115" s="29" t="str">
        <f>A対戦表!L16</f>
        <v>近大附属Ｂ</v>
      </c>
      <c r="H115" s="30" t="s">
        <v>17</v>
      </c>
      <c r="I115" s="31" t="str">
        <f>A対戦表!M16</f>
        <v>アサンプション</v>
      </c>
    </row>
    <row r="116" spans="1:9" s="21" customFormat="1" ht="18" customHeight="1">
      <c r="A116" s="320"/>
      <c r="B116" s="248" t="s">
        <v>224</v>
      </c>
      <c r="C116" s="44" t="s">
        <v>224</v>
      </c>
      <c r="D116" s="44" t="s">
        <v>248</v>
      </c>
      <c r="E116" s="130">
        <v>0.65625</v>
      </c>
      <c r="F116" s="112" t="s">
        <v>141</v>
      </c>
      <c r="G116" s="29" t="str">
        <f>A対戦表!N16</f>
        <v>関大一</v>
      </c>
      <c r="H116" s="30" t="s">
        <v>24</v>
      </c>
      <c r="I116" s="31" t="str">
        <f>A対戦表!O16</f>
        <v>大阪立命館</v>
      </c>
    </row>
    <row r="117" spans="1:9" s="21" customFormat="1" ht="18" customHeight="1">
      <c r="A117" s="320"/>
      <c r="B117" s="44" t="s">
        <v>224</v>
      </c>
      <c r="C117" s="44" t="s">
        <v>224</v>
      </c>
      <c r="D117" s="129" t="s">
        <v>224</v>
      </c>
      <c r="E117" s="130">
        <v>0.75</v>
      </c>
      <c r="F117" s="113" t="s">
        <v>142</v>
      </c>
      <c r="G117" s="108" t="str">
        <f>B対戦表!$F$16</f>
        <v>清明学院</v>
      </c>
      <c r="H117" s="48" t="s">
        <v>9</v>
      </c>
      <c r="I117" s="49" t="str">
        <f>B対戦表!$G$16</f>
        <v>商大高</v>
      </c>
    </row>
    <row r="118" spans="1:9" s="21" customFormat="1" ht="18" customHeight="1">
      <c r="A118" s="320"/>
      <c r="B118" s="246" t="s">
        <v>224</v>
      </c>
      <c r="C118" s="247" t="s">
        <v>224</v>
      </c>
      <c r="D118" s="129" t="s">
        <v>391</v>
      </c>
      <c r="E118" s="130">
        <v>0.375</v>
      </c>
      <c r="F118" s="113" t="s">
        <v>143</v>
      </c>
      <c r="G118" s="108" t="str">
        <f>B対戦表!$H$16</f>
        <v>履正社C</v>
      </c>
      <c r="H118" s="48" t="s">
        <v>9</v>
      </c>
      <c r="I118" s="49" t="str">
        <f>B対戦表!$I$16</f>
        <v>大阪学院B</v>
      </c>
    </row>
    <row r="119" spans="1:9" s="21" customFormat="1" ht="18" customHeight="1">
      <c r="A119" s="320"/>
      <c r="B119" s="246" t="s">
        <v>224</v>
      </c>
      <c r="C119" s="247" t="s">
        <v>224</v>
      </c>
      <c r="D119" s="129" t="s">
        <v>224</v>
      </c>
      <c r="E119" s="130">
        <v>0.46875</v>
      </c>
      <c r="F119" s="113" t="s">
        <v>144</v>
      </c>
      <c r="G119" s="108" t="str">
        <f>B対戦表!$J$16</f>
        <v>摂津</v>
      </c>
      <c r="H119" s="48" t="s">
        <v>9</v>
      </c>
      <c r="I119" s="49" t="str">
        <f>B対戦表!$K$16</f>
        <v>香里ヌヴェール</v>
      </c>
    </row>
    <row r="120" spans="1:9" s="21" customFormat="1" ht="18" customHeight="1">
      <c r="A120" s="320"/>
      <c r="B120" s="247" t="s">
        <v>224</v>
      </c>
      <c r="C120" s="247" t="s">
        <v>224</v>
      </c>
      <c r="D120" s="247" t="s">
        <v>250</v>
      </c>
      <c r="E120" s="130">
        <v>0.41666666666666669</v>
      </c>
      <c r="F120" s="113" t="s">
        <v>145</v>
      </c>
      <c r="G120" s="108" t="str">
        <f>B対戦表!$L$16</f>
        <v>賢明学院</v>
      </c>
      <c r="H120" s="48" t="s">
        <v>9</v>
      </c>
      <c r="I120" s="49" t="str">
        <f>B対戦表!$M$16</f>
        <v>桜宮</v>
      </c>
    </row>
    <row r="121" spans="1:9" s="21" customFormat="1" ht="18" customHeight="1" thickBot="1">
      <c r="A121" s="321"/>
      <c r="B121" s="247" t="s">
        <v>224</v>
      </c>
      <c r="C121" s="247" t="s">
        <v>224</v>
      </c>
      <c r="D121" s="136" t="s">
        <v>352</v>
      </c>
      <c r="E121" s="131">
        <v>0.375</v>
      </c>
      <c r="F121" s="114" t="s">
        <v>146</v>
      </c>
      <c r="G121" s="109" t="str">
        <f>B対戦表!$N$16</f>
        <v>ガンバ大阪B</v>
      </c>
      <c r="H121" s="50" t="s">
        <v>9</v>
      </c>
      <c r="I121" s="51" t="str">
        <f>B対戦表!$O$16</f>
        <v>大阪桐蔭B</v>
      </c>
    </row>
    <row r="122" spans="1:9" s="21" customFormat="1" ht="18" customHeight="1">
      <c r="A122" s="319">
        <v>13</v>
      </c>
      <c r="B122" s="126">
        <v>45963</v>
      </c>
      <c r="C122" s="41" t="s">
        <v>223</v>
      </c>
      <c r="D122" s="249" t="s">
        <v>248</v>
      </c>
      <c r="E122" s="128">
        <v>0.38541666666666669</v>
      </c>
      <c r="F122" s="111" t="s">
        <v>147</v>
      </c>
      <c r="G122" s="26" t="str">
        <f>A対戦表!F17</f>
        <v>東大阪大柏原</v>
      </c>
      <c r="H122" s="27" t="s">
        <v>17</v>
      </c>
      <c r="I122" s="28" t="str">
        <f>A対戦表!G17</f>
        <v>大阪偕星</v>
      </c>
    </row>
    <row r="123" spans="1:9" s="21" customFormat="1" ht="18" customHeight="1">
      <c r="A123" s="320"/>
      <c r="B123" s="43" t="s">
        <v>224</v>
      </c>
      <c r="C123" s="44" t="s">
        <v>224</v>
      </c>
      <c r="D123" s="129" t="s">
        <v>224</v>
      </c>
      <c r="E123" s="130">
        <v>0.47916666666666669</v>
      </c>
      <c r="F123" s="115" t="s">
        <v>148</v>
      </c>
      <c r="G123" s="29" t="str">
        <f>A対戦表!H17</f>
        <v>セレッソ大阪Ｂ</v>
      </c>
      <c r="H123" s="30" t="s">
        <v>24</v>
      </c>
      <c r="I123" s="31" t="str">
        <f>A対戦表!I17</f>
        <v>大阪立命館</v>
      </c>
    </row>
    <row r="124" spans="1:9" s="21" customFormat="1" ht="18" customHeight="1">
      <c r="A124" s="320"/>
      <c r="B124" s="43" t="s">
        <v>224</v>
      </c>
      <c r="C124" s="44" t="s">
        <v>224</v>
      </c>
      <c r="D124" s="129" t="s">
        <v>246</v>
      </c>
      <c r="E124" s="130">
        <v>0.40625</v>
      </c>
      <c r="F124" s="115" t="s">
        <v>149</v>
      </c>
      <c r="G124" s="29" t="str">
        <f>A対戦表!J17</f>
        <v>関大一</v>
      </c>
      <c r="H124" s="30" t="s">
        <v>8</v>
      </c>
      <c r="I124" s="31" t="str">
        <f>A対戦表!K17</f>
        <v>アサンプション</v>
      </c>
    </row>
    <row r="125" spans="1:9" s="21" customFormat="1" ht="18" customHeight="1">
      <c r="A125" s="320"/>
      <c r="B125" s="43" t="s">
        <v>224</v>
      </c>
      <c r="C125" s="44" t="s">
        <v>224</v>
      </c>
      <c r="D125" s="129" t="s">
        <v>224</v>
      </c>
      <c r="E125" s="130">
        <v>0.52083333333333337</v>
      </c>
      <c r="F125" s="112" t="s">
        <v>150</v>
      </c>
      <c r="G125" s="29" t="str">
        <f>A対戦表!L17</f>
        <v>千里</v>
      </c>
      <c r="H125" s="30" t="s">
        <v>8</v>
      </c>
      <c r="I125" s="31" t="str">
        <f>A対戦表!M17</f>
        <v>興國C</v>
      </c>
    </row>
    <row r="126" spans="1:9" s="21" customFormat="1" ht="18" customHeight="1">
      <c r="A126" s="320"/>
      <c r="B126" s="43">
        <v>45964</v>
      </c>
      <c r="C126" s="44" t="s">
        <v>420</v>
      </c>
      <c r="D126" s="129" t="s">
        <v>239</v>
      </c>
      <c r="E126" s="120">
        <v>0.375</v>
      </c>
      <c r="F126" s="112" t="s">
        <v>151</v>
      </c>
      <c r="G126" s="29" t="str">
        <f>A対戦表!N17</f>
        <v>近大附属Ｂ</v>
      </c>
      <c r="H126" s="30" t="s">
        <v>8</v>
      </c>
      <c r="I126" s="31" t="str">
        <f>A対戦表!O17</f>
        <v>帝塚山泉ヶ丘</v>
      </c>
    </row>
    <row r="127" spans="1:9" s="21" customFormat="1" ht="18" customHeight="1">
      <c r="A127" s="320"/>
      <c r="B127" s="43" t="s">
        <v>224</v>
      </c>
      <c r="C127" s="44" t="s">
        <v>224</v>
      </c>
      <c r="D127" s="129" t="s">
        <v>224</v>
      </c>
      <c r="E127" s="120">
        <v>0.46875</v>
      </c>
      <c r="F127" s="113" t="s">
        <v>152</v>
      </c>
      <c r="G127" s="108" t="str">
        <f>B対戦表!$F$17</f>
        <v>清明学院</v>
      </c>
      <c r="H127" s="48" t="s">
        <v>9</v>
      </c>
      <c r="I127" s="49" t="str">
        <f>B対戦表!$G$17</f>
        <v>香里ヌヴェール</v>
      </c>
    </row>
    <row r="128" spans="1:9" s="21" customFormat="1" ht="18" customHeight="1">
      <c r="A128" s="320"/>
      <c r="B128" s="246" t="s">
        <v>224</v>
      </c>
      <c r="C128" s="247" t="s">
        <v>224</v>
      </c>
      <c r="D128" s="247" t="s">
        <v>249</v>
      </c>
      <c r="E128" s="130">
        <v>0.58333333333333337</v>
      </c>
      <c r="F128" s="113" t="s">
        <v>153</v>
      </c>
      <c r="G128" s="108" t="str">
        <f>B対戦表!$H$17</f>
        <v>摂津</v>
      </c>
      <c r="H128" s="48" t="s">
        <v>9</v>
      </c>
      <c r="I128" s="49" t="str">
        <f>B対戦表!$I$17</f>
        <v>大阪桐蔭B</v>
      </c>
    </row>
    <row r="129" spans="1:9" s="21" customFormat="1" ht="18" customHeight="1">
      <c r="A129" s="320"/>
      <c r="B129" s="43" t="s">
        <v>224</v>
      </c>
      <c r="C129" s="44" t="s">
        <v>224</v>
      </c>
      <c r="D129" s="129" t="s">
        <v>224</v>
      </c>
      <c r="E129" s="130">
        <v>0.67708333333333337</v>
      </c>
      <c r="F129" s="113" t="s">
        <v>154</v>
      </c>
      <c r="G129" s="108" t="str">
        <f>B対戦表!$J$17</f>
        <v>ガンバ大阪B</v>
      </c>
      <c r="H129" s="48" t="s">
        <v>9</v>
      </c>
      <c r="I129" s="49" t="str">
        <f>B対戦表!$K$17</f>
        <v>桜宮</v>
      </c>
    </row>
    <row r="130" spans="1:9" s="21" customFormat="1" ht="18" customHeight="1">
      <c r="A130" s="320"/>
      <c r="B130" s="246" t="s">
        <v>224</v>
      </c>
      <c r="C130" s="247" t="s">
        <v>224</v>
      </c>
      <c r="D130" s="129" t="s">
        <v>391</v>
      </c>
      <c r="E130" s="130">
        <v>0.58333333333333337</v>
      </c>
      <c r="F130" s="113" t="s">
        <v>155</v>
      </c>
      <c r="G130" s="108" t="str">
        <f>B対戦表!$L$17</f>
        <v>履正社C</v>
      </c>
      <c r="H130" s="48" t="s">
        <v>9</v>
      </c>
      <c r="I130" s="49" t="str">
        <f>B対戦表!$M$17</f>
        <v>商大高</v>
      </c>
    </row>
    <row r="131" spans="1:9" s="21" customFormat="1" ht="18" customHeight="1" thickBot="1">
      <c r="A131" s="321"/>
      <c r="B131" s="246" t="s">
        <v>224</v>
      </c>
      <c r="C131" s="247" t="s">
        <v>224</v>
      </c>
      <c r="D131" s="136" t="s">
        <v>224</v>
      </c>
      <c r="E131" s="131">
        <v>0.67708333333333337</v>
      </c>
      <c r="F131" s="114" t="s">
        <v>156</v>
      </c>
      <c r="G131" s="109" t="str">
        <f>B対戦表!$N$17</f>
        <v>賢明学院</v>
      </c>
      <c r="H131" s="50" t="s">
        <v>9</v>
      </c>
      <c r="I131" s="51" t="str">
        <f>B対戦表!$O$17</f>
        <v>大阪学院B</v>
      </c>
    </row>
    <row r="132" spans="1:9" s="21" customFormat="1" ht="18" customHeight="1">
      <c r="A132" s="319">
        <v>14</v>
      </c>
      <c r="B132" s="40">
        <v>45970</v>
      </c>
      <c r="C132" s="41" t="s">
        <v>223</v>
      </c>
      <c r="D132" s="127" t="s">
        <v>239</v>
      </c>
      <c r="E132" s="128">
        <v>0.54166666666666663</v>
      </c>
      <c r="F132" s="111" t="s">
        <v>157</v>
      </c>
      <c r="G132" s="26" t="str">
        <f>A対戦表!F18</f>
        <v>アサンプション</v>
      </c>
      <c r="H132" s="27" t="s">
        <v>26</v>
      </c>
      <c r="I132" s="28" t="str">
        <f>A対戦表!G18</f>
        <v>セレッソ大阪Ｂ</v>
      </c>
    </row>
    <row r="133" spans="1:9" s="21" customFormat="1" ht="18" customHeight="1">
      <c r="A133" s="320"/>
      <c r="B133" s="44" t="s">
        <v>224</v>
      </c>
      <c r="C133" s="44" t="s">
        <v>224</v>
      </c>
      <c r="D133" s="129" t="s">
        <v>224</v>
      </c>
      <c r="E133" s="130">
        <v>0.63541666666666663</v>
      </c>
      <c r="F133" s="115" t="s">
        <v>158</v>
      </c>
      <c r="G133" s="29" t="str">
        <f>A対戦表!H18</f>
        <v>大阪立命館</v>
      </c>
      <c r="H133" s="30" t="s">
        <v>8</v>
      </c>
      <c r="I133" s="31" t="str">
        <f>A対戦表!I18</f>
        <v>東大阪大柏原</v>
      </c>
    </row>
    <row r="134" spans="1:9" s="21" customFormat="1" ht="18" customHeight="1">
      <c r="A134" s="320"/>
      <c r="B134" s="44" t="s">
        <v>224</v>
      </c>
      <c r="C134" s="44" t="s">
        <v>224</v>
      </c>
      <c r="D134" s="129" t="s">
        <v>246</v>
      </c>
      <c r="E134" s="130">
        <v>0.40625</v>
      </c>
      <c r="F134" s="115" t="s">
        <v>159</v>
      </c>
      <c r="G134" s="29" t="str">
        <f>A対戦表!J18</f>
        <v>帝塚山泉ヶ丘</v>
      </c>
      <c r="H134" s="30" t="s">
        <v>8</v>
      </c>
      <c r="I134" s="31" t="str">
        <f>A対戦表!K18</f>
        <v>興國C</v>
      </c>
    </row>
    <row r="135" spans="1:9" s="21" customFormat="1" ht="18" customHeight="1">
      <c r="A135" s="320"/>
      <c r="B135" s="44" t="s">
        <v>224</v>
      </c>
      <c r="C135" s="44" t="s">
        <v>224</v>
      </c>
      <c r="D135" s="129" t="s">
        <v>224</v>
      </c>
      <c r="E135" s="130">
        <v>0.52083333333333337</v>
      </c>
      <c r="F135" s="112" t="s">
        <v>160</v>
      </c>
      <c r="G135" s="29" t="str">
        <f>A対戦表!L18</f>
        <v>千里</v>
      </c>
      <c r="H135" s="30" t="s">
        <v>8</v>
      </c>
      <c r="I135" s="31" t="str">
        <f>A対戦表!M18</f>
        <v>大阪偕星</v>
      </c>
    </row>
    <row r="136" spans="1:9" s="21" customFormat="1" ht="18" customHeight="1">
      <c r="A136" s="320"/>
      <c r="B136" s="43" t="s">
        <v>224</v>
      </c>
      <c r="C136" s="44" t="s">
        <v>224</v>
      </c>
      <c r="D136" s="44" t="s">
        <v>248</v>
      </c>
      <c r="E136" s="130">
        <v>0.65625</v>
      </c>
      <c r="F136" s="112" t="s">
        <v>161</v>
      </c>
      <c r="G136" s="29" t="str">
        <f>A対戦表!N18</f>
        <v>近大附属Ｂ</v>
      </c>
      <c r="H136" s="30" t="s">
        <v>8</v>
      </c>
      <c r="I136" s="31" t="str">
        <f>A対戦表!O18</f>
        <v>関大一</v>
      </c>
    </row>
    <row r="137" spans="1:9" s="21" customFormat="1" ht="18" customHeight="1">
      <c r="A137" s="320"/>
      <c r="B137" s="43" t="s">
        <v>224</v>
      </c>
      <c r="C137" s="44" t="s">
        <v>224</v>
      </c>
      <c r="D137" s="129" t="s">
        <v>224</v>
      </c>
      <c r="E137" s="130">
        <v>0.75</v>
      </c>
      <c r="F137" s="113" t="s">
        <v>162</v>
      </c>
      <c r="G137" s="108" t="str">
        <f>B対戦表!$F$18</f>
        <v>桜宮</v>
      </c>
      <c r="H137" s="48" t="s">
        <v>9</v>
      </c>
      <c r="I137" s="49" t="str">
        <f>B対戦表!$G$18</f>
        <v>摂津</v>
      </c>
    </row>
    <row r="138" spans="1:9" s="21" customFormat="1" ht="18" customHeight="1">
      <c r="A138" s="320"/>
      <c r="B138" s="246" t="s">
        <v>224</v>
      </c>
      <c r="C138" s="247" t="s">
        <v>224</v>
      </c>
      <c r="D138" s="247" t="s">
        <v>249</v>
      </c>
      <c r="E138" s="130">
        <v>0.58333333333333337</v>
      </c>
      <c r="F138" s="113" t="s">
        <v>163</v>
      </c>
      <c r="G138" s="108" t="str">
        <f>B対戦表!$H$18</f>
        <v>大阪桐蔭B</v>
      </c>
      <c r="H138" s="48" t="s">
        <v>9</v>
      </c>
      <c r="I138" s="49" t="str">
        <f>B対戦表!$I$18</f>
        <v>清明学院</v>
      </c>
    </row>
    <row r="139" spans="1:9" s="21" customFormat="1" ht="18" customHeight="1">
      <c r="A139" s="320"/>
      <c r="B139" s="246" t="s">
        <v>224</v>
      </c>
      <c r="C139" s="247" t="s">
        <v>224</v>
      </c>
      <c r="D139" s="129" t="s">
        <v>224</v>
      </c>
      <c r="E139" s="130">
        <v>0.67708333333333337</v>
      </c>
      <c r="F139" s="113" t="s">
        <v>164</v>
      </c>
      <c r="G139" s="108" t="str">
        <f>B対戦表!$J$18</f>
        <v>大阪学院B</v>
      </c>
      <c r="H139" s="48" t="s">
        <v>9</v>
      </c>
      <c r="I139" s="49" t="str">
        <f>B対戦表!$K$18</f>
        <v>商大高</v>
      </c>
    </row>
    <row r="140" spans="1:9" s="21" customFormat="1" ht="18" customHeight="1">
      <c r="A140" s="320"/>
      <c r="B140" s="246" t="s">
        <v>224</v>
      </c>
      <c r="C140" s="247" t="s">
        <v>224</v>
      </c>
      <c r="D140" s="129" t="s">
        <v>421</v>
      </c>
      <c r="E140" s="130">
        <v>0.375</v>
      </c>
      <c r="F140" s="113" t="s">
        <v>165</v>
      </c>
      <c r="G140" s="108" t="str">
        <f>B対戦表!$L$18</f>
        <v>履正社C</v>
      </c>
      <c r="H140" s="48" t="s">
        <v>9</v>
      </c>
      <c r="I140" s="49" t="str">
        <f>B対戦表!$M$18</f>
        <v>香里ヌヴェール</v>
      </c>
    </row>
    <row r="141" spans="1:9" s="21" customFormat="1" ht="18" customHeight="1" thickBot="1">
      <c r="A141" s="321"/>
      <c r="B141" s="246" t="s">
        <v>224</v>
      </c>
      <c r="C141" s="247" t="s">
        <v>224</v>
      </c>
      <c r="D141" s="129" t="s">
        <v>224</v>
      </c>
      <c r="E141" s="131">
        <v>0.45833333333333331</v>
      </c>
      <c r="F141" s="114" t="s">
        <v>166</v>
      </c>
      <c r="G141" s="109" t="str">
        <f>B対戦表!$N$18</f>
        <v>賢明学院</v>
      </c>
      <c r="H141" s="50" t="s">
        <v>9</v>
      </c>
      <c r="I141" s="51" t="str">
        <f>B対戦表!$O$18</f>
        <v>ガンバ大阪B</v>
      </c>
    </row>
    <row r="142" spans="1:9" s="21" customFormat="1" ht="18" customHeight="1">
      <c r="A142" s="319">
        <v>15</v>
      </c>
      <c r="B142" s="40">
        <v>45976</v>
      </c>
      <c r="C142" s="41" t="s">
        <v>222</v>
      </c>
      <c r="D142" s="127" t="s">
        <v>419</v>
      </c>
      <c r="E142" s="128">
        <v>0.39583333333333331</v>
      </c>
      <c r="F142" s="111" t="s">
        <v>167</v>
      </c>
      <c r="G142" s="26" t="str">
        <f>A対戦表!F19</f>
        <v>東大阪大柏原</v>
      </c>
      <c r="H142" s="27" t="s">
        <v>17</v>
      </c>
      <c r="I142" s="28" t="str">
        <f>A対戦表!G19</f>
        <v>アサンプション</v>
      </c>
    </row>
    <row r="143" spans="1:9" s="21" customFormat="1" ht="18" customHeight="1">
      <c r="A143" s="320"/>
      <c r="B143" s="44" t="s">
        <v>224</v>
      </c>
      <c r="C143" s="44" t="s">
        <v>224</v>
      </c>
      <c r="D143" s="44" t="s">
        <v>224</v>
      </c>
      <c r="E143" s="130">
        <v>0.5</v>
      </c>
      <c r="F143" s="115" t="s">
        <v>168</v>
      </c>
      <c r="G143" s="29" t="str">
        <f>A対戦表!H19</f>
        <v>関大一</v>
      </c>
      <c r="H143" s="30" t="s">
        <v>8</v>
      </c>
      <c r="I143" s="31" t="str">
        <f>A対戦表!I19</f>
        <v>帝塚山泉ヶ丘</v>
      </c>
    </row>
    <row r="144" spans="1:9" s="21" customFormat="1" ht="18" customHeight="1">
      <c r="A144" s="320"/>
      <c r="B144" s="246" t="s">
        <v>224</v>
      </c>
      <c r="C144" s="247" t="s">
        <v>422</v>
      </c>
      <c r="D144" s="129" t="s">
        <v>391</v>
      </c>
      <c r="E144" s="130">
        <v>0.625</v>
      </c>
      <c r="F144" s="115" t="s">
        <v>169</v>
      </c>
      <c r="G144" s="29" t="str">
        <f>A対戦表!J19</f>
        <v>大阪立命館</v>
      </c>
      <c r="H144" s="30" t="s">
        <v>8</v>
      </c>
      <c r="I144" s="31" t="str">
        <f>A対戦表!K19</f>
        <v>千里</v>
      </c>
    </row>
    <row r="145" spans="1:9" s="21" customFormat="1" ht="18" customHeight="1">
      <c r="A145" s="320"/>
      <c r="B145" s="246" t="s">
        <v>224</v>
      </c>
      <c r="C145" s="247" t="s">
        <v>224</v>
      </c>
      <c r="D145" s="129" t="s">
        <v>224</v>
      </c>
      <c r="E145" s="130">
        <v>0.71875</v>
      </c>
      <c r="F145" s="112" t="s">
        <v>170</v>
      </c>
      <c r="G145" s="29" t="str">
        <f>A対戦表!L19</f>
        <v>大阪偕星</v>
      </c>
      <c r="H145" s="30" t="s">
        <v>8</v>
      </c>
      <c r="I145" s="31" t="str">
        <f>A対戦表!M19</f>
        <v>興國C</v>
      </c>
    </row>
    <row r="146" spans="1:9" s="21" customFormat="1" ht="18" customHeight="1">
      <c r="A146" s="320"/>
      <c r="B146" s="43">
        <v>45977</v>
      </c>
      <c r="C146" s="44" t="s">
        <v>223</v>
      </c>
      <c r="D146" s="129" t="s">
        <v>239</v>
      </c>
      <c r="E146" s="130">
        <v>0.52083333333333337</v>
      </c>
      <c r="F146" s="112" t="s">
        <v>171</v>
      </c>
      <c r="G146" s="29" t="str">
        <f>A対戦表!N19</f>
        <v>セレッソ大阪Ｂ</v>
      </c>
      <c r="H146" s="30" t="s">
        <v>21</v>
      </c>
      <c r="I146" s="31" t="str">
        <f>A対戦表!O19</f>
        <v>近大附属Ｂ</v>
      </c>
    </row>
    <row r="147" spans="1:9" s="21" customFormat="1" ht="18" customHeight="1">
      <c r="A147" s="320"/>
      <c r="B147" s="44" t="s">
        <v>224</v>
      </c>
      <c r="C147" s="44" t="s">
        <v>224</v>
      </c>
      <c r="D147" s="129" t="s">
        <v>224</v>
      </c>
      <c r="E147" s="130">
        <v>0.61458333333333337</v>
      </c>
      <c r="F147" s="113" t="s">
        <v>172</v>
      </c>
      <c r="G147" s="108" t="str">
        <f>B対戦表!$F$19</f>
        <v>清明学院</v>
      </c>
      <c r="H147" s="48" t="s">
        <v>9</v>
      </c>
      <c r="I147" s="49" t="str">
        <f>B対戦表!$G$19</f>
        <v>桜宮</v>
      </c>
    </row>
    <row r="148" spans="1:9" s="21" customFormat="1" ht="18" customHeight="1">
      <c r="A148" s="320"/>
      <c r="B148" s="247" t="s">
        <v>224</v>
      </c>
      <c r="C148" s="247" t="s">
        <v>224</v>
      </c>
      <c r="D148" s="247" t="s">
        <v>249</v>
      </c>
      <c r="E148" s="130">
        <v>0.58333333333333337</v>
      </c>
      <c r="F148" s="113" t="s">
        <v>173</v>
      </c>
      <c r="G148" s="108" t="str">
        <f>B対戦表!$H$19</f>
        <v>ガンバ大阪B</v>
      </c>
      <c r="H148" s="48" t="s">
        <v>9</v>
      </c>
      <c r="I148" s="49" t="str">
        <f>B対戦表!$I$19</f>
        <v>大阪学院B</v>
      </c>
    </row>
    <row r="149" spans="1:9" s="21" customFormat="1" ht="18" customHeight="1">
      <c r="A149" s="320"/>
      <c r="B149" s="247" t="s">
        <v>224</v>
      </c>
      <c r="C149" s="247" t="s">
        <v>224</v>
      </c>
      <c r="D149" s="129" t="s">
        <v>224</v>
      </c>
      <c r="E149" s="130">
        <v>0.67708333333333337</v>
      </c>
      <c r="F149" s="113" t="s">
        <v>174</v>
      </c>
      <c r="G149" s="108" t="str">
        <f>B対戦表!$J$19</f>
        <v>大阪桐蔭B</v>
      </c>
      <c r="H149" s="48" t="s">
        <v>9</v>
      </c>
      <c r="I149" s="49" t="str">
        <f>B対戦表!$K$19</f>
        <v>履正社C</v>
      </c>
    </row>
    <row r="150" spans="1:9" s="21" customFormat="1" ht="18" customHeight="1">
      <c r="A150" s="320"/>
      <c r="B150" s="44" t="s">
        <v>224</v>
      </c>
      <c r="C150" s="44" t="s">
        <v>224</v>
      </c>
      <c r="D150" s="44" t="s">
        <v>248</v>
      </c>
      <c r="E150" s="130">
        <v>0.65625</v>
      </c>
      <c r="F150" s="113" t="s">
        <v>175</v>
      </c>
      <c r="G150" s="108" t="str">
        <f>B対戦表!$L$19</f>
        <v>香里ヌヴェール</v>
      </c>
      <c r="H150" s="48" t="s">
        <v>9</v>
      </c>
      <c r="I150" s="49" t="str">
        <f>B対戦表!$M$19</f>
        <v>商大高</v>
      </c>
    </row>
    <row r="151" spans="1:9" s="21" customFormat="1" ht="18" customHeight="1" thickBot="1">
      <c r="A151" s="321"/>
      <c r="B151" s="44" t="s">
        <v>224</v>
      </c>
      <c r="C151" s="44" t="s">
        <v>224</v>
      </c>
      <c r="D151" s="129" t="s">
        <v>224</v>
      </c>
      <c r="E151" s="131">
        <v>0.75</v>
      </c>
      <c r="F151" s="114" t="s">
        <v>176</v>
      </c>
      <c r="G151" s="109" t="str">
        <f>B対戦表!$N$19</f>
        <v>摂津</v>
      </c>
      <c r="H151" s="50" t="s">
        <v>9</v>
      </c>
      <c r="I151" s="51" t="str">
        <f>B対戦表!$O$19</f>
        <v>賢明学院</v>
      </c>
    </row>
    <row r="152" spans="1:9" s="21" customFormat="1" ht="18" customHeight="1">
      <c r="A152" s="319">
        <v>16</v>
      </c>
      <c r="B152" s="40">
        <v>45983</v>
      </c>
      <c r="C152" s="41" t="s">
        <v>222</v>
      </c>
      <c r="D152" s="41" t="s">
        <v>247</v>
      </c>
      <c r="E152" s="128">
        <v>0.39583333333333331</v>
      </c>
      <c r="F152" s="111" t="s">
        <v>177</v>
      </c>
      <c r="G152" s="26" t="str">
        <f>A対戦表!F20</f>
        <v>興國C</v>
      </c>
      <c r="H152" s="27" t="s">
        <v>22</v>
      </c>
      <c r="I152" s="28" t="str">
        <f>A対戦表!G20</f>
        <v>大阪立命館</v>
      </c>
    </row>
    <row r="153" spans="1:9" s="21" customFormat="1" ht="18" customHeight="1">
      <c r="A153" s="320"/>
      <c r="B153" s="43" t="s">
        <v>224</v>
      </c>
      <c r="C153" s="44" t="s">
        <v>224</v>
      </c>
      <c r="D153" s="44" t="s">
        <v>224</v>
      </c>
      <c r="E153" s="130">
        <v>0.5</v>
      </c>
      <c r="F153" s="115" t="s">
        <v>178</v>
      </c>
      <c r="G153" s="29" t="str">
        <f>A対戦表!H20</f>
        <v>近大附属Ｂ</v>
      </c>
      <c r="H153" s="30" t="s">
        <v>8</v>
      </c>
      <c r="I153" s="31" t="str">
        <f>A対戦表!I20</f>
        <v>東大阪大柏原</v>
      </c>
    </row>
    <row r="154" spans="1:9" s="21" customFormat="1" ht="18" customHeight="1">
      <c r="A154" s="320"/>
      <c r="B154" s="43" t="s">
        <v>224</v>
      </c>
      <c r="C154" s="44" t="s">
        <v>224</v>
      </c>
      <c r="D154" s="44" t="s">
        <v>224</v>
      </c>
      <c r="E154" s="120">
        <v>0.60416666666666663</v>
      </c>
      <c r="F154" s="115" t="s">
        <v>179</v>
      </c>
      <c r="G154" s="29" t="str">
        <f>A対戦表!J20</f>
        <v>関大一</v>
      </c>
      <c r="H154" s="30" t="s">
        <v>24</v>
      </c>
      <c r="I154" s="31" t="str">
        <f>A対戦表!K20</f>
        <v>セレッソ大阪Ｂ</v>
      </c>
    </row>
    <row r="155" spans="1:9" s="21" customFormat="1" ht="18" customHeight="1">
      <c r="A155" s="320"/>
      <c r="B155" s="43">
        <v>45984</v>
      </c>
      <c r="C155" s="44" t="s">
        <v>223</v>
      </c>
      <c r="D155" s="129" t="s">
        <v>239</v>
      </c>
      <c r="E155" s="130">
        <v>0.52083333333333337</v>
      </c>
      <c r="F155" s="112" t="s">
        <v>180</v>
      </c>
      <c r="G155" s="29" t="str">
        <f>A対戦表!L20</f>
        <v>帝塚山泉ヶ丘</v>
      </c>
      <c r="H155" s="30" t="s">
        <v>8</v>
      </c>
      <c r="I155" s="31" t="str">
        <f>A対戦表!M20</f>
        <v>大阪偕星</v>
      </c>
    </row>
    <row r="156" spans="1:9" s="21" customFormat="1" ht="18" customHeight="1">
      <c r="A156" s="320"/>
      <c r="B156" s="43" t="s">
        <v>224</v>
      </c>
      <c r="C156" s="44" t="s">
        <v>224</v>
      </c>
      <c r="D156" s="129" t="s">
        <v>224</v>
      </c>
      <c r="E156" s="130">
        <v>0.61458333333333337</v>
      </c>
      <c r="F156" s="112" t="s">
        <v>181</v>
      </c>
      <c r="G156" s="29" t="str">
        <f>A対戦表!N20</f>
        <v>千里</v>
      </c>
      <c r="H156" s="30" t="s">
        <v>8</v>
      </c>
      <c r="I156" s="31" t="str">
        <f>A対戦表!O20</f>
        <v>アサンプション</v>
      </c>
    </row>
    <row r="157" spans="1:9" s="21" customFormat="1" ht="18" customHeight="1">
      <c r="A157" s="320"/>
      <c r="B157" s="43" t="s">
        <v>224</v>
      </c>
      <c r="C157" s="44" t="s">
        <v>224</v>
      </c>
      <c r="D157" s="129" t="s">
        <v>246</v>
      </c>
      <c r="E157" s="130">
        <v>0.40625</v>
      </c>
      <c r="F157" s="113" t="s">
        <v>182</v>
      </c>
      <c r="G157" s="108" t="str">
        <f>B対戦表!$F$20</f>
        <v>商大高</v>
      </c>
      <c r="H157" s="48" t="s">
        <v>9</v>
      </c>
      <c r="I157" s="49" t="str">
        <f>B対戦表!$G$20</f>
        <v>大阪桐蔭B</v>
      </c>
    </row>
    <row r="158" spans="1:9" s="21" customFormat="1" ht="18" customHeight="1">
      <c r="A158" s="320"/>
      <c r="B158" s="43" t="s">
        <v>224</v>
      </c>
      <c r="C158" s="44" t="s">
        <v>224</v>
      </c>
      <c r="D158" s="129" t="s">
        <v>224</v>
      </c>
      <c r="E158" s="130">
        <v>0.52083333333333337</v>
      </c>
      <c r="F158" s="113" t="s">
        <v>183</v>
      </c>
      <c r="G158" s="108" t="str">
        <f>B対戦表!$H$20</f>
        <v>賢明学院</v>
      </c>
      <c r="H158" s="48" t="s">
        <v>9</v>
      </c>
      <c r="I158" s="49" t="str">
        <f>B対戦表!$I$20</f>
        <v>清明学院</v>
      </c>
    </row>
    <row r="159" spans="1:9" s="21" customFormat="1" ht="18" customHeight="1">
      <c r="A159" s="320"/>
      <c r="B159" s="44" t="s">
        <v>224</v>
      </c>
      <c r="C159" s="44" t="s">
        <v>224</v>
      </c>
      <c r="D159" s="44" t="s">
        <v>248</v>
      </c>
      <c r="E159" s="130">
        <v>0.65625</v>
      </c>
      <c r="F159" s="113" t="s">
        <v>184</v>
      </c>
      <c r="G159" s="108" t="str">
        <f>B対戦表!$J$20</f>
        <v>ガンバ大阪B</v>
      </c>
      <c r="H159" s="48" t="s">
        <v>9</v>
      </c>
      <c r="I159" s="49" t="str">
        <f>B対戦表!$K$20</f>
        <v>摂津</v>
      </c>
    </row>
    <row r="160" spans="1:9" s="21" customFormat="1" ht="18" customHeight="1">
      <c r="A160" s="320"/>
      <c r="B160" s="43" t="s">
        <v>224</v>
      </c>
      <c r="C160" s="44" t="s">
        <v>224</v>
      </c>
      <c r="D160" s="129" t="s">
        <v>224</v>
      </c>
      <c r="E160" s="130">
        <v>0.75</v>
      </c>
      <c r="F160" s="113" t="s">
        <v>185</v>
      </c>
      <c r="G160" s="108" t="str">
        <f>B対戦表!$L$20</f>
        <v>大阪学院B</v>
      </c>
      <c r="H160" s="48" t="s">
        <v>9</v>
      </c>
      <c r="I160" s="49" t="str">
        <f>B対戦表!$M$20</f>
        <v>香里ヌヴェール</v>
      </c>
    </row>
    <row r="161" spans="1:9" s="21" customFormat="1" ht="18" customHeight="1" thickBot="1">
      <c r="A161" s="321"/>
      <c r="B161" s="44" t="s">
        <v>224</v>
      </c>
      <c r="C161" s="44" t="s">
        <v>224</v>
      </c>
      <c r="D161" s="129" t="s">
        <v>250</v>
      </c>
      <c r="E161" s="131">
        <v>0.41666666666666669</v>
      </c>
      <c r="F161" s="114" t="s">
        <v>186</v>
      </c>
      <c r="G161" s="109" t="str">
        <f>B対戦表!$N$20</f>
        <v>履正社C</v>
      </c>
      <c r="H161" s="50" t="s">
        <v>9</v>
      </c>
      <c r="I161" s="51" t="str">
        <f>B対戦表!$O$20</f>
        <v>桜宮</v>
      </c>
    </row>
    <row r="162" spans="1:9" s="21" customFormat="1" ht="18" customHeight="1">
      <c r="A162" s="319">
        <v>17</v>
      </c>
      <c r="B162" s="40">
        <v>45990</v>
      </c>
      <c r="C162" s="41" t="s">
        <v>222</v>
      </c>
      <c r="D162" s="127" t="s">
        <v>239</v>
      </c>
      <c r="E162" s="128">
        <v>0.5</v>
      </c>
      <c r="F162" s="111" t="s">
        <v>187</v>
      </c>
      <c r="G162" s="26" t="str">
        <f>A対戦表!F21</f>
        <v>東大阪大柏原</v>
      </c>
      <c r="H162" s="27" t="s">
        <v>17</v>
      </c>
      <c r="I162" s="28" t="str">
        <f>A対戦表!G21</f>
        <v>関大一</v>
      </c>
    </row>
    <row r="163" spans="1:9" s="21" customFormat="1" ht="18" customHeight="1">
      <c r="A163" s="320"/>
      <c r="B163" s="44" t="s">
        <v>224</v>
      </c>
      <c r="C163" s="44" t="s">
        <v>224</v>
      </c>
      <c r="D163" s="129" t="s">
        <v>224</v>
      </c>
      <c r="E163" s="130">
        <v>0.59375</v>
      </c>
      <c r="F163" s="115" t="s">
        <v>188</v>
      </c>
      <c r="G163" s="29" t="str">
        <f>A対戦表!H21</f>
        <v>近大附属Ｂ</v>
      </c>
      <c r="H163" s="30" t="s">
        <v>8</v>
      </c>
      <c r="I163" s="31" t="str">
        <f>A対戦表!I21</f>
        <v>千里</v>
      </c>
    </row>
    <row r="164" spans="1:9" s="21" customFormat="1" ht="18" customHeight="1">
      <c r="A164" s="320"/>
      <c r="B164" s="44" t="s">
        <v>224</v>
      </c>
      <c r="C164" s="44" t="s">
        <v>224</v>
      </c>
      <c r="D164" s="44" t="s">
        <v>250</v>
      </c>
      <c r="E164" s="130">
        <v>0.41666666666666669</v>
      </c>
      <c r="F164" s="115" t="s">
        <v>189</v>
      </c>
      <c r="G164" s="29" t="str">
        <f>A対戦表!J21</f>
        <v>アサンプション</v>
      </c>
      <c r="H164" s="30" t="s">
        <v>8</v>
      </c>
      <c r="I164" s="31" t="str">
        <f>A対戦表!K21</f>
        <v>興國C</v>
      </c>
    </row>
    <row r="165" spans="1:9" s="21" customFormat="1" ht="18" customHeight="1">
      <c r="A165" s="320"/>
      <c r="B165" s="43">
        <v>45991</v>
      </c>
      <c r="C165" s="44" t="s">
        <v>223</v>
      </c>
      <c r="D165" s="129" t="s">
        <v>423</v>
      </c>
      <c r="E165" s="130">
        <v>0.39583333333333331</v>
      </c>
      <c r="F165" s="112" t="s">
        <v>190</v>
      </c>
      <c r="G165" s="29" t="str">
        <f>A対戦表!L21</f>
        <v>セレッソ大阪Ｂ</v>
      </c>
      <c r="H165" s="30" t="s">
        <v>23</v>
      </c>
      <c r="I165" s="31" t="str">
        <f>A対戦表!M21</f>
        <v>帝塚山泉ヶ丘</v>
      </c>
    </row>
    <row r="166" spans="1:9" s="21" customFormat="1" ht="18" customHeight="1">
      <c r="A166" s="320"/>
      <c r="B166" s="44" t="s">
        <v>224</v>
      </c>
      <c r="C166" s="44" t="s">
        <v>224</v>
      </c>
      <c r="D166" s="129" t="s">
        <v>224</v>
      </c>
      <c r="E166" s="130">
        <v>0.5</v>
      </c>
      <c r="F166" s="112" t="s">
        <v>191</v>
      </c>
      <c r="G166" s="29" t="str">
        <f>A対戦表!N21</f>
        <v>大阪偕星</v>
      </c>
      <c r="H166" s="30" t="s">
        <v>8</v>
      </c>
      <c r="I166" s="31" t="str">
        <f>A対戦表!O21</f>
        <v>大阪立命館</v>
      </c>
    </row>
    <row r="167" spans="1:9" s="21" customFormat="1" ht="18" customHeight="1">
      <c r="A167" s="320"/>
      <c r="B167" s="44" t="s">
        <v>224</v>
      </c>
      <c r="C167" s="44" t="s">
        <v>224</v>
      </c>
      <c r="D167" s="129" t="s">
        <v>224</v>
      </c>
      <c r="E167" s="120">
        <v>0.60416666666666663</v>
      </c>
      <c r="F167" s="113" t="s">
        <v>192</v>
      </c>
      <c r="G167" s="108" t="str">
        <f>B対戦表!$F$21</f>
        <v>清明学院</v>
      </c>
      <c r="H167" s="48" t="s">
        <v>9</v>
      </c>
      <c r="I167" s="49" t="str">
        <f>B対戦表!$G$21</f>
        <v>ガンバ大阪B</v>
      </c>
    </row>
    <row r="168" spans="1:9" s="21" customFormat="1" ht="18" customHeight="1">
      <c r="A168" s="320"/>
      <c r="B168" s="247" t="s">
        <v>224</v>
      </c>
      <c r="C168" s="247" t="s">
        <v>224</v>
      </c>
      <c r="D168" s="247" t="s">
        <v>249</v>
      </c>
      <c r="E168" s="130">
        <v>0.58333333333333337</v>
      </c>
      <c r="F168" s="113" t="s">
        <v>193</v>
      </c>
      <c r="G168" s="108" t="str">
        <f>B対戦表!$H$21</f>
        <v>賢明学院</v>
      </c>
      <c r="H168" s="48" t="s">
        <v>9</v>
      </c>
      <c r="I168" s="49" t="str">
        <f>B対戦表!$I$21</f>
        <v>履正社C</v>
      </c>
    </row>
    <row r="169" spans="1:9" s="21" customFormat="1" ht="18" customHeight="1">
      <c r="A169" s="320"/>
      <c r="B169" s="247" t="s">
        <v>224</v>
      </c>
      <c r="C169" s="247" t="s">
        <v>224</v>
      </c>
      <c r="D169" s="129" t="s">
        <v>224</v>
      </c>
      <c r="E169" s="130">
        <v>0.67708333333333337</v>
      </c>
      <c r="F169" s="113" t="s">
        <v>194</v>
      </c>
      <c r="G169" s="108" t="str">
        <f>B対戦表!$J$21</f>
        <v>桜宮</v>
      </c>
      <c r="H169" s="48" t="s">
        <v>9</v>
      </c>
      <c r="I169" s="49" t="str">
        <f>B対戦表!$K$21</f>
        <v>商大高</v>
      </c>
    </row>
    <row r="170" spans="1:9" s="21" customFormat="1" ht="18" customHeight="1">
      <c r="A170" s="320"/>
      <c r="B170" s="44" t="s">
        <v>224</v>
      </c>
      <c r="C170" s="44" t="s">
        <v>224</v>
      </c>
      <c r="D170" s="44" t="s">
        <v>248</v>
      </c>
      <c r="E170" s="130">
        <v>0.38541666666666669</v>
      </c>
      <c r="F170" s="113" t="s">
        <v>195</v>
      </c>
      <c r="G170" s="108" t="str">
        <f>B対戦表!$L$21</f>
        <v>摂津</v>
      </c>
      <c r="H170" s="48" t="s">
        <v>9</v>
      </c>
      <c r="I170" s="49" t="str">
        <f>B対戦表!$M$21</f>
        <v>大阪学院B</v>
      </c>
    </row>
    <row r="171" spans="1:9" s="21" customFormat="1" ht="18" customHeight="1" thickBot="1">
      <c r="A171" s="321"/>
      <c r="B171" s="44" t="s">
        <v>224</v>
      </c>
      <c r="C171" s="44" t="s">
        <v>224</v>
      </c>
      <c r="D171" s="129" t="s">
        <v>224</v>
      </c>
      <c r="E171" s="131">
        <v>0.47916666666666669</v>
      </c>
      <c r="F171" s="114" t="s">
        <v>196</v>
      </c>
      <c r="G171" s="109" t="str">
        <f>B対戦表!$N$21</f>
        <v>香里ヌヴェール</v>
      </c>
      <c r="H171" s="50" t="s">
        <v>9</v>
      </c>
      <c r="I171" s="51" t="str">
        <f>B対戦表!$O$21</f>
        <v>大阪桐蔭B</v>
      </c>
    </row>
    <row r="172" spans="1:9" s="21" customFormat="1" ht="18" customHeight="1">
      <c r="A172" s="322">
        <v>18</v>
      </c>
      <c r="B172" s="40">
        <v>45998</v>
      </c>
      <c r="C172" s="41" t="s">
        <v>223</v>
      </c>
      <c r="D172" s="127" t="s">
        <v>239</v>
      </c>
      <c r="E172" s="128">
        <v>0.5</v>
      </c>
      <c r="F172" s="111" t="s">
        <v>197</v>
      </c>
      <c r="G172" s="26" t="str">
        <f>A対戦表!F22</f>
        <v>大阪偕星</v>
      </c>
      <c r="H172" s="27" t="s">
        <v>25</v>
      </c>
      <c r="I172" s="28" t="str">
        <f>A対戦表!G22</f>
        <v>アサンプション</v>
      </c>
    </row>
    <row r="173" spans="1:9" s="21" customFormat="1" ht="18" customHeight="1">
      <c r="A173" s="323"/>
      <c r="B173" s="44" t="s">
        <v>224</v>
      </c>
      <c r="C173" s="44" t="s">
        <v>224</v>
      </c>
      <c r="D173" s="129" t="s">
        <v>224</v>
      </c>
      <c r="E173" s="130">
        <v>0.59375</v>
      </c>
      <c r="F173" s="115" t="s">
        <v>198</v>
      </c>
      <c r="G173" s="29" t="str">
        <f>A対戦表!H22</f>
        <v>セレッソ大阪Ｂ</v>
      </c>
      <c r="H173" s="30" t="s">
        <v>8</v>
      </c>
      <c r="I173" s="31" t="str">
        <f>A対戦表!I22</f>
        <v>東大阪大柏原</v>
      </c>
    </row>
    <row r="174" spans="1:9" s="21" customFormat="1" ht="18" customHeight="1">
      <c r="A174" s="323"/>
      <c r="B174" s="44" t="s">
        <v>224</v>
      </c>
      <c r="C174" s="44" t="s">
        <v>224</v>
      </c>
      <c r="D174" s="129" t="s">
        <v>246</v>
      </c>
      <c r="E174" s="130">
        <v>0.40625</v>
      </c>
      <c r="F174" s="115" t="s">
        <v>199</v>
      </c>
      <c r="G174" s="29" t="str">
        <f>A対戦表!J22</f>
        <v>千里</v>
      </c>
      <c r="H174" s="30" t="s">
        <v>8</v>
      </c>
      <c r="I174" s="31" t="str">
        <f>A対戦表!K22</f>
        <v>関大一</v>
      </c>
    </row>
    <row r="175" spans="1:9" s="21" customFormat="1" ht="18" customHeight="1">
      <c r="A175" s="323"/>
      <c r="B175" s="44" t="s">
        <v>224</v>
      </c>
      <c r="C175" s="44" t="s">
        <v>224</v>
      </c>
      <c r="D175" s="129" t="s">
        <v>224</v>
      </c>
      <c r="E175" s="130">
        <v>0.52083333333333337</v>
      </c>
      <c r="F175" s="112" t="s">
        <v>200</v>
      </c>
      <c r="G175" s="29" t="str">
        <f>A対戦表!L22</f>
        <v>興國C</v>
      </c>
      <c r="H175" s="30" t="s">
        <v>8</v>
      </c>
      <c r="I175" s="31" t="str">
        <f>A対戦表!M22</f>
        <v>近大附属Ｂ</v>
      </c>
    </row>
    <row r="176" spans="1:9" s="21" customFormat="1" ht="18" customHeight="1">
      <c r="A176" s="323"/>
      <c r="B176" s="44" t="s">
        <v>224</v>
      </c>
      <c r="C176" s="44" t="s">
        <v>224</v>
      </c>
      <c r="D176" s="44" t="s">
        <v>248</v>
      </c>
      <c r="E176" s="130">
        <v>0.38541666666666669</v>
      </c>
      <c r="F176" s="112" t="s">
        <v>201</v>
      </c>
      <c r="G176" s="29" t="str">
        <f>A対戦表!N22</f>
        <v>帝塚山泉ヶ丘</v>
      </c>
      <c r="H176" s="30" t="s">
        <v>8</v>
      </c>
      <c r="I176" s="31" t="str">
        <f>A対戦表!O22</f>
        <v>大阪立命館</v>
      </c>
    </row>
    <row r="177" spans="1:9" ht="18" customHeight="1">
      <c r="A177" s="323"/>
      <c r="B177" s="44" t="s">
        <v>224</v>
      </c>
      <c r="C177" s="44" t="s">
        <v>224</v>
      </c>
      <c r="D177" s="129" t="s">
        <v>224</v>
      </c>
      <c r="E177" s="130">
        <v>0.47916666666666669</v>
      </c>
      <c r="F177" s="117" t="s">
        <v>202</v>
      </c>
      <c r="G177" s="108" t="str">
        <f>B対戦表!$F$22</f>
        <v>香里ヌヴェール</v>
      </c>
      <c r="H177" s="48" t="s">
        <v>9</v>
      </c>
      <c r="I177" s="49" t="str">
        <f>B対戦表!$G$22</f>
        <v>桜宮</v>
      </c>
    </row>
    <row r="178" spans="1:9" ht="18" customHeight="1">
      <c r="A178" s="323"/>
      <c r="B178" s="246" t="s">
        <v>224</v>
      </c>
      <c r="C178" s="247" t="s">
        <v>224</v>
      </c>
      <c r="D178" s="247" t="s">
        <v>249</v>
      </c>
      <c r="E178" s="130">
        <v>0.58333333333333337</v>
      </c>
      <c r="F178" s="117" t="s">
        <v>203</v>
      </c>
      <c r="G178" s="108" t="str">
        <f>B対戦表!$H$22</f>
        <v>摂津</v>
      </c>
      <c r="H178" s="48" t="s">
        <v>9</v>
      </c>
      <c r="I178" s="49" t="str">
        <f>B対戦表!$I$22</f>
        <v>清明学院</v>
      </c>
    </row>
    <row r="179" spans="1:9" ht="18" customHeight="1">
      <c r="A179" s="323"/>
      <c r="B179" s="246" t="s">
        <v>224</v>
      </c>
      <c r="C179" s="247" t="s">
        <v>224</v>
      </c>
      <c r="D179" s="129" t="s">
        <v>224</v>
      </c>
      <c r="E179" s="130">
        <v>0.67708333333333337</v>
      </c>
      <c r="F179" s="117" t="s">
        <v>204</v>
      </c>
      <c r="G179" s="108" t="str">
        <f>B対戦表!$J$22</f>
        <v>履正社C</v>
      </c>
      <c r="H179" s="48" t="s">
        <v>9</v>
      </c>
      <c r="I179" s="49" t="str">
        <f>B対戦表!$K$22</f>
        <v>ガンバ大阪B</v>
      </c>
    </row>
    <row r="180" spans="1:9" ht="18" customHeight="1">
      <c r="A180" s="323"/>
      <c r="B180" s="250" t="s">
        <v>424</v>
      </c>
      <c r="C180" s="251" t="s">
        <v>425</v>
      </c>
      <c r="D180" s="129" t="s">
        <v>391</v>
      </c>
      <c r="E180" s="130">
        <v>0.58333333333333337</v>
      </c>
      <c r="F180" s="117" t="s">
        <v>205</v>
      </c>
      <c r="G180" s="108" t="str">
        <f>B対戦表!$L$22</f>
        <v>商大高</v>
      </c>
      <c r="H180" s="48" t="s">
        <v>9</v>
      </c>
      <c r="I180" s="49" t="str">
        <f>B対戦表!$M$22</f>
        <v>賢明学院</v>
      </c>
    </row>
    <row r="181" spans="1:9" ht="18" customHeight="1" thickBot="1">
      <c r="A181" s="324"/>
      <c r="B181" s="252" t="s">
        <v>224</v>
      </c>
      <c r="C181" s="252" t="s">
        <v>224</v>
      </c>
      <c r="D181" s="253" t="s">
        <v>224</v>
      </c>
      <c r="E181" s="131">
        <v>0.67708333333333337</v>
      </c>
      <c r="F181" s="118" t="s">
        <v>206</v>
      </c>
      <c r="G181" s="109" t="str">
        <f>B対戦表!$N$22</f>
        <v>大阪学院B</v>
      </c>
      <c r="H181" s="50" t="s">
        <v>9</v>
      </c>
      <c r="I181" s="51" t="str">
        <f>B対戦表!$O$22</f>
        <v>大阪桐蔭B</v>
      </c>
    </row>
  </sheetData>
  <mergeCells count="19">
    <mergeCell ref="A82:A91"/>
    <mergeCell ref="A92:A101"/>
    <mergeCell ref="A102:A111"/>
    <mergeCell ref="A162:A171"/>
    <mergeCell ref="A172:A181"/>
    <mergeCell ref="A142:A151"/>
    <mergeCell ref="A152:A161"/>
    <mergeCell ref="G1:I1"/>
    <mergeCell ref="A2:A11"/>
    <mergeCell ref="A112:A121"/>
    <mergeCell ref="A122:A131"/>
    <mergeCell ref="A132:A141"/>
    <mergeCell ref="A12:A21"/>
    <mergeCell ref="A22:A31"/>
    <mergeCell ref="A32:A41"/>
    <mergeCell ref="A42:A51"/>
    <mergeCell ref="A52:A61"/>
    <mergeCell ref="A62:A71"/>
    <mergeCell ref="A72:A81"/>
  </mergeCells>
  <phoneticPr fontId="1"/>
  <printOptions horizontalCentered="1" verticalCentered="1"/>
  <pageMargins left="0.55118110236220474" right="0.55118110236220474" top="1.1811023622047245" bottom="0.39370078740157483" header="0.70866141732283472" footer="0.51181102362204722"/>
  <pageSetup paperSize="9" scale="70" orientation="portrait" verticalDpi="4294967292" r:id="rId1"/>
  <headerFooter>
    <oddHeader>&amp;C&amp;20&amp;K000000高円宮杯Ｕ−１８サッカーリーグ2016　ＯＳＡＫＡ　１部試合日程表</oddHeader>
  </headerFooter>
  <rowBreaks count="2" manualBreakCount="2">
    <brk id="61" max="16383" man="1"/>
    <brk id="1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83"/>
  <sheetViews>
    <sheetView view="pageBreakPreview" topLeftCell="A93" zoomScaleNormal="100" zoomScaleSheetLayoutView="100" workbookViewId="0">
      <selection activeCell="D103" sqref="D103:D104"/>
    </sheetView>
  </sheetViews>
  <sheetFormatPr defaultColWidth="8.90625" defaultRowHeight="14"/>
  <cols>
    <col min="1" max="1" width="4.08984375" customWidth="1"/>
    <col min="2" max="3" width="5.453125" style="4" customWidth="1"/>
    <col min="4" max="4" width="20.6328125" style="4" customWidth="1"/>
    <col min="5" max="5" width="11.36328125" style="4" customWidth="1"/>
    <col min="6" max="6" width="8.90625" style="55" customWidth="1"/>
    <col min="7" max="7" width="22.6328125" customWidth="1"/>
    <col min="8" max="8" width="8.36328125" customWidth="1"/>
    <col min="9" max="9" width="22.6328125" customWidth="1"/>
    <col min="10" max="12" width="9" style="150" customWidth="1"/>
    <col min="13" max="13" width="9" customWidth="1"/>
  </cols>
  <sheetData>
    <row r="1" spans="1:13" s="34" customFormat="1" ht="37.5" customHeight="1" thickBot="1">
      <c r="A1" s="32" t="s">
        <v>1</v>
      </c>
      <c r="B1" s="33" t="str">
        <f>AB組合元データ!B1</f>
        <v>月/日</v>
      </c>
      <c r="C1" s="33" t="str">
        <f>AB組合元データ!C1</f>
        <v>曜日</v>
      </c>
      <c r="D1" s="33" t="str">
        <f>AB組合元データ!D1</f>
        <v>会　　場</v>
      </c>
      <c r="E1" s="33" t="str">
        <f>AB組合元データ!E1</f>
        <v>開始時間</v>
      </c>
      <c r="F1" s="54" t="str">
        <f>AB組合元データ!F1</f>
        <v>試合番号</v>
      </c>
      <c r="G1" s="337" t="str">
        <f>AB組合元データ!G1</f>
        <v>対戦カード</v>
      </c>
      <c r="H1" s="337"/>
      <c r="I1" s="338"/>
      <c r="J1" s="121" t="s">
        <v>218</v>
      </c>
      <c r="K1" s="122" t="s">
        <v>219</v>
      </c>
      <c r="L1" s="123" t="s">
        <v>262</v>
      </c>
    </row>
    <row r="2" spans="1:13" s="35" customFormat="1" ht="20.149999999999999" customHeight="1">
      <c r="A2" s="333">
        <v>1</v>
      </c>
      <c r="B2" s="56">
        <f>AB組合元データ!B2</f>
        <v>45752</v>
      </c>
      <c r="C2" s="57" t="str">
        <f>AB組合元データ!C2</f>
        <v>土</v>
      </c>
      <c r="D2" s="57" t="str">
        <f>AB組合元データ!D2</f>
        <v>摂津</v>
      </c>
      <c r="E2" s="58">
        <f>AB組合元データ!E2</f>
        <v>0.5625</v>
      </c>
      <c r="F2" s="102" t="s">
        <v>36</v>
      </c>
      <c r="G2" s="69" t="str">
        <f>VLOOKUP($F$2:$F$181,AB組合元データ!$F$2:$I$181,2,FALSE)</f>
        <v>摂津</v>
      </c>
      <c r="H2" s="70" t="str">
        <f>AB組合元データ!H2</f>
        <v>VS</v>
      </c>
      <c r="I2" s="69" t="str">
        <f>VLOOKUP($F$2:$F$181,AB組合元データ!$F$2:$I$181,4,FALSE)</f>
        <v>履正社C</v>
      </c>
      <c r="J2" s="137" t="s">
        <v>253</v>
      </c>
      <c r="K2" s="124" t="s">
        <v>274</v>
      </c>
      <c r="L2" s="125" t="s">
        <v>276</v>
      </c>
    </row>
    <row r="3" spans="1:13" s="35" customFormat="1" ht="20.149999999999999" customHeight="1">
      <c r="A3" s="334"/>
      <c r="B3" s="59" t="str">
        <f>AB組合元データ!B3</f>
        <v>〃</v>
      </c>
      <c r="C3" s="60" t="str">
        <f>AB組合元データ!C3</f>
        <v>〃</v>
      </c>
      <c r="D3" s="60" t="str">
        <f>AB組合元データ!D3</f>
        <v>〃</v>
      </c>
      <c r="E3" s="61">
        <f>AB組合元データ!E3</f>
        <v>0.65625</v>
      </c>
      <c r="F3" s="103" t="s">
        <v>28</v>
      </c>
      <c r="G3" s="71" t="str">
        <f>VLOOKUP($F$2:$F$181,AB組合元データ!$F$2:$I$181,2,FALSE)</f>
        <v>大阪立命館</v>
      </c>
      <c r="H3" s="72" t="str">
        <f>AB組合元データ!H3</f>
        <v>VS</v>
      </c>
      <c r="I3" s="71" t="str">
        <f>VLOOKUP($F$2:$F$181,AB組合元データ!$F$2:$I$181,4,FALSE)</f>
        <v>アサンプション</v>
      </c>
      <c r="J3" s="138" t="s">
        <v>253</v>
      </c>
      <c r="K3" s="142" t="s">
        <v>272</v>
      </c>
      <c r="L3" s="143" t="s">
        <v>270</v>
      </c>
    </row>
    <row r="4" spans="1:13" s="35" customFormat="1" ht="20.149999999999999" customHeight="1">
      <c r="A4" s="334"/>
      <c r="B4" s="59" t="str">
        <f>AB組合元データ!B4</f>
        <v>〃</v>
      </c>
      <c r="C4" s="60" t="str">
        <f>AB組合元データ!C4</f>
        <v>〃</v>
      </c>
      <c r="D4" s="60" t="str">
        <f>AB組合元データ!D4</f>
        <v>セレッソ舞洲人工芝</v>
      </c>
      <c r="E4" s="61">
        <f>AB組合元データ!E4</f>
        <v>0.40625</v>
      </c>
      <c r="F4" s="103" t="s">
        <v>256</v>
      </c>
      <c r="G4" s="71" t="str">
        <f>VLOOKUP($F$2:$F$181,AB組合元データ!$F$2:$I$181,2,FALSE)</f>
        <v>セレッソ大阪Ｂ</v>
      </c>
      <c r="H4" s="72" t="str">
        <f>AB組合元データ!H4</f>
        <v>VS</v>
      </c>
      <c r="I4" s="71" t="str">
        <f>VLOOKUP($F$2:$F$181,AB組合元データ!$F$2:$I$181,4,FALSE)</f>
        <v>千里</v>
      </c>
      <c r="J4" s="138" t="s">
        <v>253</v>
      </c>
      <c r="K4" s="142" t="s">
        <v>241</v>
      </c>
      <c r="L4" s="143" t="s">
        <v>266</v>
      </c>
    </row>
    <row r="5" spans="1:13" s="35" customFormat="1" ht="20.149999999999999" customHeight="1">
      <c r="A5" s="334"/>
      <c r="B5" s="59" t="str">
        <f>AB組合元データ!B5</f>
        <v>〃</v>
      </c>
      <c r="C5" s="60" t="str">
        <f>AB組合元データ!C5</f>
        <v>〃</v>
      </c>
      <c r="D5" s="60" t="str">
        <f>AB組合元データ!D5</f>
        <v>〃</v>
      </c>
      <c r="E5" s="61">
        <f>AB組合元データ!E5</f>
        <v>0.52083333333333337</v>
      </c>
      <c r="F5" s="103" t="s">
        <v>258</v>
      </c>
      <c r="G5" s="71" t="str">
        <f>VLOOKUP($F$2:$F$181,AB組合元データ!$F$2:$I$181,2,FALSE)</f>
        <v>大阪桐蔭B</v>
      </c>
      <c r="H5" s="72" t="str">
        <f>AB組合元データ!H5</f>
        <v>VS</v>
      </c>
      <c r="I5" s="71" t="str">
        <f>VLOOKUP($F$2:$F$181,AB組合元データ!$F$2:$I$181,4,FALSE)</f>
        <v>桜宮</v>
      </c>
      <c r="J5" s="138" t="s">
        <v>253</v>
      </c>
      <c r="K5" s="142" t="s">
        <v>264</v>
      </c>
      <c r="L5" s="143" t="s">
        <v>226</v>
      </c>
    </row>
    <row r="6" spans="1:13" s="35" customFormat="1" ht="20.149999999999999" customHeight="1">
      <c r="A6" s="334"/>
      <c r="B6" s="59" t="str">
        <f>AB組合元データ!B6</f>
        <v>〃</v>
      </c>
      <c r="C6" s="60" t="str">
        <f>AB組合元データ!C6</f>
        <v>〃</v>
      </c>
      <c r="D6" s="60" t="str">
        <f>AB組合元データ!D6</f>
        <v>OFA万博B</v>
      </c>
      <c r="E6" s="61">
        <f>AB組合元データ!E6</f>
        <v>0.41666666666666669</v>
      </c>
      <c r="F6" s="103" t="s">
        <v>255</v>
      </c>
      <c r="G6" s="71" t="str">
        <f>VLOOKUP($F$2:$F$181,AB組合元データ!$F$2:$I$181,2,FALSE)</f>
        <v>ガンバ大阪B</v>
      </c>
      <c r="H6" s="72" t="str">
        <f>AB組合元データ!H6</f>
        <v>VS</v>
      </c>
      <c r="I6" s="71" t="str">
        <f>VLOOKUP($F$2:$F$181,AB組合元データ!$F$2:$I$181,4,FALSE)</f>
        <v>商大高</v>
      </c>
      <c r="J6" s="138" t="s">
        <v>253</v>
      </c>
      <c r="K6" s="152" t="s">
        <v>235</v>
      </c>
      <c r="L6" s="153" t="s">
        <v>278</v>
      </c>
      <c r="M6" s="151" t="s">
        <v>316</v>
      </c>
    </row>
    <row r="7" spans="1:13" s="35" customFormat="1" ht="20.149999999999999" customHeight="1">
      <c r="A7" s="334"/>
      <c r="B7" s="59" t="str">
        <f>AB組合元データ!B7</f>
        <v>〃</v>
      </c>
      <c r="C7" s="60" t="str">
        <f>AB組合元データ!C7</f>
        <v>〃</v>
      </c>
      <c r="D7" s="60" t="str">
        <f>AB組合元データ!D7</f>
        <v>OFA万博A</v>
      </c>
      <c r="E7" s="61">
        <f>AB組合元データ!E7</f>
        <v>0.60416666666666663</v>
      </c>
      <c r="F7" s="103" t="s">
        <v>259</v>
      </c>
      <c r="G7" s="71" t="str">
        <f>VLOOKUP($F$2:$F$181,AB組合元データ!$F$2:$I$181,2,FALSE)</f>
        <v>関大一</v>
      </c>
      <c r="H7" s="72" t="str">
        <f>AB組合元データ!H7</f>
        <v>VS</v>
      </c>
      <c r="I7" s="71" t="str">
        <f>VLOOKUP($F$2:$F$181,AB組合元データ!$F$2:$I$181,4,FALSE)</f>
        <v>興國C</v>
      </c>
      <c r="J7" s="138" t="s">
        <v>253</v>
      </c>
      <c r="K7" s="152" t="s">
        <v>282</v>
      </c>
      <c r="L7" s="153" t="s">
        <v>284</v>
      </c>
      <c r="M7" s="151" t="s">
        <v>316</v>
      </c>
    </row>
    <row r="8" spans="1:13" s="35" customFormat="1" ht="20.149999999999999" customHeight="1">
      <c r="A8" s="334"/>
      <c r="B8" s="59">
        <f>AB組合元データ!B8</f>
        <v>45753</v>
      </c>
      <c r="C8" s="60" t="str">
        <f>AB組合元データ!C8</f>
        <v>日</v>
      </c>
      <c r="D8" s="60" t="str">
        <f>AB組合元データ!D8</f>
        <v>帝塚山泉ヶ丘</v>
      </c>
      <c r="E8" s="61">
        <f>AB組合元データ!E8</f>
        <v>0.65625</v>
      </c>
      <c r="F8" s="103" t="s">
        <v>261</v>
      </c>
      <c r="G8" s="71" t="str">
        <f>VLOOKUP($F$2:$F$181,AB組合元データ!$F$2:$I$181,2,FALSE)</f>
        <v>賢明学院</v>
      </c>
      <c r="H8" s="72" t="str">
        <f>AB組合元データ!H8</f>
        <v>VS</v>
      </c>
      <c r="I8" s="71" t="str">
        <f>VLOOKUP($F$2:$F$181,AB組合元データ!$F$2:$I$181,4,FALSE)</f>
        <v>香里ヌヴェール</v>
      </c>
      <c r="J8" s="138" t="s">
        <v>253</v>
      </c>
      <c r="K8" s="142" t="s">
        <v>288</v>
      </c>
      <c r="L8" s="143" t="s">
        <v>286</v>
      </c>
    </row>
    <row r="9" spans="1:13" s="35" customFormat="1" ht="20.149999999999999" customHeight="1">
      <c r="A9" s="334"/>
      <c r="B9" s="59" t="str">
        <f>AB組合元データ!B9</f>
        <v>〃</v>
      </c>
      <c r="C9" s="60" t="str">
        <f>AB組合元データ!C9</f>
        <v>〃</v>
      </c>
      <c r="D9" s="60" t="str">
        <f>AB組合元データ!D9</f>
        <v>〃</v>
      </c>
      <c r="E9" s="61">
        <f>AB組合元データ!E9</f>
        <v>0.75</v>
      </c>
      <c r="F9" s="103" t="s">
        <v>254</v>
      </c>
      <c r="G9" s="71" t="str">
        <f>VLOOKUP($F$2:$F$181,AB組合元データ!$F$2:$I$181,2,FALSE)</f>
        <v>東大阪大柏原</v>
      </c>
      <c r="H9" s="72" t="str">
        <f>AB組合元データ!H9</f>
        <v>VS</v>
      </c>
      <c r="I9" s="71" t="str">
        <f>VLOOKUP($F$2:$F$181,AB組合元データ!$F$2:$I$181,4,FALSE)</f>
        <v>帝塚山泉ヶ丘</v>
      </c>
      <c r="J9" s="138" t="s">
        <v>253</v>
      </c>
      <c r="K9" s="142" t="s">
        <v>290</v>
      </c>
      <c r="L9" s="143" t="s">
        <v>292</v>
      </c>
    </row>
    <row r="10" spans="1:13" s="35" customFormat="1" ht="20.149999999999999" customHeight="1">
      <c r="A10" s="334"/>
      <c r="B10" s="59" t="str">
        <f>AB組合元データ!B10</f>
        <v>〃</v>
      </c>
      <c r="C10" s="60" t="str">
        <f>AB組合元データ!C10</f>
        <v>〃</v>
      </c>
      <c r="D10" s="60" t="str">
        <f>AB組合元データ!D10</f>
        <v>近大附属</v>
      </c>
      <c r="E10" s="61">
        <f>AB組合元データ!E10</f>
        <v>0.58333333333333337</v>
      </c>
      <c r="F10" s="103" t="s">
        <v>260</v>
      </c>
      <c r="G10" s="71" t="str">
        <f>VLOOKUP($F$2:$F$181,AB組合元データ!$F$2:$I$181,2,FALSE)</f>
        <v>清明学院</v>
      </c>
      <c r="H10" s="72" t="str">
        <f>AB組合元データ!H10</f>
        <v>VS</v>
      </c>
      <c r="I10" s="71" t="str">
        <f>VLOOKUP($F$2:$F$181,AB組合元データ!$F$2:$I$181,4,FALSE)</f>
        <v>大阪学院B</v>
      </c>
      <c r="J10" s="138" t="s">
        <v>253</v>
      </c>
      <c r="K10" s="142" t="s">
        <v>294</v>
      </c>
      <c r="L10" s="143" t="s">
        <v>229</v>
      </c>
    </row>
    <row r="11" spans="1:13" s="35" customFormat="1" ht="20.149999999999999" customHeight="1" thickBot="1">
      <c r="A11" s="335"/>
      <c r="B11" s="62" t="str">
        <f>AB組合元データ!B11</f>
        <v>〃</v>
      </c>
      <c r="C11" s="63" t="str">
        <f>AB組合元データ!C11</f>
        <v>〃</v>
      </c>
      <c r="D11" s="63" t="str">
        <f>AB組合元データ!D11</f>
        <v>〃</v>
      </c>
      <c r="E11" s="64">
        <f>AB組合元データ!E11</f>
        <v>0.6875</v>
      </c>
      <c r="F11" s="104" t="s">
        <v>257</v>
      </c>
      <c r="G11" s="77" t="str">
        <f>VLOOKUP($F$2:$F$181,AB組合元データ!$F$2:$I$181,2,FALSE)</f>
        <v>近大附属Ｂ</v>
      </c>
      <c r="H11" s="75" t="str">
        <f>AB組合元データ!H11</f>
        <v>VS</v>
      </c>
      <c r="I11" s="77" t="str">
        <f>VLOOKUP($F$2:$F$181,AB組合元データ!$F$2:$I$181,4,FALSE)</f>
        <v>大阪偕星</v>
      </c>
      <c r="J11" s="140" t="s">
        <v>253</v>
      </c>
      <c r="K11" s="144" t="s">
        <v>238</v>
      </c>
      <c r="L11" s="145" t="s">
        <v>298</v>
      </c>
    </row>
    <row r="12" spans="1:13" s="35" customFormat="1" ht="20.149999999999999" customHeight="1">
      <c r="A12" s="333">
        <v>2</v>
      </c>
      <c r="B12" s="56">
        <f>AB組合元データ!B12</f>
        <v>45759</v>
      </c>
      <c r="C12" s="57" t="str">
        <f>AB組合元データ!C12</f>
        <v>土</v>
      </c>
      <c r="D12" s="57" t="str">
        <f>AB組合元データ!D12</f>
        <v>J-GREEN堺S10</v>
      </c>
      <c r="E12" s="58">
        <f>AB組合元データ!E12</f>
        <v>0.52083333333333337</v>
      </c>
      <c r="F12" s="105" t="s">
        <v>303</v>
      </c>
      <c r="G12" s="69" t="str">
        <f>VLOOKUP($F$2:$F$181,AB組合元データ!$F$2:$I$181,2,FALSE)</f>
        <v>関大一</v>
      </c>
      <c r="H12" s="70" t="str">
        <f>AB組合元データ!H12</f>
        <v>VS</v>
      </c>
      <c r="I12" s="69" t="str">
        <f>VLOOKUP($F$2:$F$181,AB組合元データ!$F$2:$I$181,4,FALSE)</f>
        <v>大阪偕星</v>
      </c>
      <c r="J12" s="141" t="s">
        <v>253</v>
      </c>
      <c r="K12" s="146" t="s">
        <v>241</v>
      </c>
      <c r="L12" s="147" t="s">
        <v>290</v>
      </c>
    </row>
    <row r="13" spans="1:13" s="35" customFormat="1" ht="20.149999999999999" customHeight="1">
      <c r="A13" s="334"/>
      <c r="B13" s="59" t="str">
        <f>AB組合元データ!B13</f>
        <v>〃</v>
      </c>
      <c r="C13" s="60" t="str">
        <f>AB組合元データ!C13</f>
        <v>〃</v>
      </c>
      <c r="D13" s="60" t="str">
        <f>AB組合元データ!D13</f>
        <v>〃</v>
      </c>
      <c r="E13" s="61">
        <f>AB組合元データ!E13</f>
        <v>0.61458333333333337</v>
      </c>
      <c r="F13" s="106" t="s">
        <v>305</v>
      </c>
      <c r="G13" s="71" t="str">
        <f>VLOOKUP($F$2:$F$181,AB組合元データ!$F$2:$I$181,2,FALSE)</f>
        <v>賢明学院</v>
      </c>
      <c r="H13" s="72" t="str">
        <f>AB組合元データ!H13</f>
        <v>VS</v>
      </c>
      <c r="I13" s="71" t="str">
        <f>VLOOKUP($F$2:$F$181,AB組合元データ!$F$2:$I$181,4,FALSE)</f>
        <v>大阪桐蔭B</v>
      </c>
      <c r="J13" s="138" t="s">
        <v>253</v>
      </c>
      <c r="K13" s="142" t="s">
        <v>278</v>
      </c>
      <c r="L13" s="143" t="s">
        <v>294</v>
      </c>
    </row>
    <row r="14" spans="1:13" s="35" customFormat="1" ht="20.149999999999999" customHeight="1">
      <c r="A14" s="334"/>
      <c r="B14" s="59" t="str">
        <f>AB組合元データ!B14</f>
        <v>〃</v>
      </c>
      <c r="C14" s="60" t="str">
        <f>AB組合元データ!C14</f>
        <v>〃</v>
      </c>
      <c r="D14" s="60" t="str">
        <f>AB組合元データ!D14</f>
        <v>摂津</v>
      </c>
      <c r="E14" s="61">
        <f>AB組合元データ!E14</f>
        <v>0.5625</v>
      </c>
      <c r="F14" s="106" t="s">
        <v>43</v>
      </c>
      <c r="G14" s="71" t="str">
        <f>VLOOKUP($F$2:$F$181,AB組合元データ!$F$2:$I$181,2,FALSE)</f>
        <v>摂津</v>
      </c>
      <c r="H14" s="72" t="str">
        <f>AB組合元データ!H14</f>
        <v>VS</v>
      </c>
      <c r="I14" s="71" t="str">
        <f>VLOOKUP($F$2:$F$181,AB組合元データ!$F$2:$I$181,4,FALSE)</f>
        <v>商大高</v>
      </c>
      <c r="J14" s="138" t="s">
        <v>253</v>
      </c>
      <c r="K14" s="142" t="s">
        <v>288</v>
      </c>
      <c r="L14" s="143" t="s">
        <v>264</v>
      </c>
    </row>
    <row r="15" spans="1:13" s="35" customFormat="1" ht="20.149999999999999" customHeight="1">
      <c r="A15" s="334"/>
      <c r="B15" s="59" t="str">
        <f>AB組合元データ!B15</f>
        <v>〃</v>
      </c>
      <c r="C15" s="60" t="str">
        <f>AB組合元データ!C15</f>
        <v>〃</v>
      </c>
      <c r="D15" s="60" t="str">
        <f>AB組合元データ!D15</f>
        <v>〃</v>
      </c>
      <c r="E15" s="61">
        <f>AB組合元データ!E15</f>
        <v>0.65625</v>
      </c>
      <c r="F15" s="106" t="s">
        <v>304</v>
      </c>
      <c r="G15" s="71" t="str">
        <f>VLOOKUP($F$2:$F$181,AB組合元データ!$F$2:$I$181,2,FALSE)</f>
        <v>東大阪大柏原</v>
      </c>
      <c r="H15" s="72" t="str">
        <f>AB組合元データ!H15</f>
        <v>VS</v>
      </c>
      <c r="I15" s="71" t="str">
        <f>VLOOKUP($F$2:$F$181,AB組合元データ!$F$2:$I$181,4,FALSE)</f>
        <v>千里</v>
      </c>
      <c r="J15" s="138" t="s">
        <v>253</v>
      </c>
      <c r="K15" s="142" t="s">
        <v>270</v>
      </c>
      <c r="L15" s="143" t="s">
        <v>282</v>
      </c>
    </row>
    <row r="16" spans="1:13" s="35" customFormat="1" ht="20.149999999999999" customHeight="1">
      <c r="A16" s="334"/>
      <c r="B16" s="59">
        <f>AB組合元データ!B16</f>
        <v>45760</v>
      </c>
      <c r="C16" s="60" t="str">
        <f>AB組合元データ!C16</f>
        <v>日</v>
      </c>
      <c r="D16" s="60" t="str">
        <f>AB組合元データ!D16</f>
        <v>セレッソ舞洲人工芝</v>
      </c>
      <c r="E16" s="61">
        <f>AB組合元データ!E16</f>
        <v>0.40625</v>
      </c>
      <c r="F16" s="106" t="s">
        <v>299</v>
      </c>
      <c r="G16" s="71" t="str">
        <f>VLOOKUP($F$2:$F$181,AB組合元データ!$F$2:$I$181,2,FALSE)</f>
        <v>セレッソ大阪Ｂ</v>
      </c>
      <c r="H16" s="72" t="str">
        <f>AB組合元データ!H16</f>
        <v>VS</v>
      </c>
      <c r="I16" s="71" t="str">
        <f>VLOOKUP($F$2:$F$181,AB組合元データ!$F$2:$I$181,4,FALSE)</f>
        <v>興國C</v>
      </c>
      <c r="J16" s="138" t="s">
        <v>253</v>
      </c>
      <c r="K16" s="142" t="s">
        <v>272</v>
      </c>
      <c r="L16" s="143" t="s">
        <v>296</v>
      </c>
    </row>
    <row r="17" spans="1:13" s="35" customFormat="1" ht="20.149999999999999" customHeight="1">
      <c r="A17" s="334"/>
      <c r="B17" s="59" t="str">
        <f>AB組合元データ!B17</f>
        <v>〃</v>
      </c>
      <c r="C17" s="60" t="str">
        <f>AB組合元データ!C17</f>
        <v>〃</v>
      </c>
      <c r="D17" s="60" t="str">
        <f>AB組合元データ!D17</f>
        <v>〃</v>
      </c>
      <c r="E17" s="61">
        <f>AB組合元データ!E17</f>
        <v>0.52083333333333337</v>
      </c>
      <c r="F17" s="106" t="s">
        <v>42</v>
      </c>
      <c r="G17" s="71" t="str">
        <f>VLOOKUP($F$2:$F$181,AB組合元データ!$F$2:$I$181,2,FALSE)</f>
        <v>清明学院</v>
      </c>
      <c r="H17" s="72" t="str">
        <f>AB組合元データ!H17</f>
        <v>VS</v>
      </c>
      <c r="I17" s="71" t="str">
        <f>VLOOKUP($F$2:$F$181,AB組合元データ!$F$2:$I$181,4,FALSE)</f>
        <v>履正社C</v>
      </c>
      <c r="J17" s="138" t="s">
        <v>253</v>
      </c>
      <c r="K17" s="142" t="s">
        <v>235</v>
      </c>
      <c r="L17" s="143" t="s">
        <v>226</v>
      </c>
    </row>
    <row r="18" spans="1:13" s="35" customFormat="1" ht="20.149999999999999" customHeight="1">
      <c r="A18" s="334"/>
      <c r="B18" s="59" t="str">
        <f>AB組合元データ!B18</f>
        <v>〃</v>
      </c>
      <c r="C18" s="60" t="str">
        <f>AB組合元データ!C18</f>
        <v>〃</v>
      </c>
      <c r="D18" s="60" t="str">
        <f>AB組合元データ!D18</f>
        <v>帝塚山泉ヶ丘</v>
      </c>
      <c r="E18" s="61">
        <f>AB組合元データ!E18</f>
        <v>0.65625</v>
      </c>
      <c r="F18" s="106" t="s">
        <v>302</v>
      </c>
      <c r="G18" s="71" t="str">
        <f>VLOOKUP($F$2:$F$181,AB組合元データ!$F$2:$I$181,2,FALSE)</f>
        <v>桜宮</v>
      </c>
      <c r="H18" s="72" t="str">
        <f>AB組合元データ!H18</f>
        <v>VS</v>
      </c>
      <c r="I18" s="71" t="str">
        <f>VLOOKUP($F$2:$F$181,AB組合元データ!$F$2:$I$181,4,FALSE)</f>
        <v>大阪学院B</v>
      </c>
      <c r="J18" s="138" t="s">
        <v>253</v>
      </c>
      <c r="K18" s="142" t="s">
        <v>286</v>
      </c>
      <c r="L18" s="143" t="s">
        <v>276</v>
      </c>
    </row>
    <row r="19" spans="1:13" s="35" customFormat="1" ht="20.149999999999999" customHeight="1">
      <c r="A19" s="334"/>
      <c r="B19" s="59" t="str">
        <f>AB組合元データ!B19</f>
        <v>〃</v>
      </c>
      <c r="C19" s="60" t="str">
        <f>AB組合元データ!C19</f>
        <v>〃</v>
      </c>
      <c r="D19" s="60" t="str">
        <f>AB組合元データ!D19</f>
        <v>〃</v>
      </c>
      <c r="E19" s="61">
        <f>AB組合元データ!E19</f>
        <v>0.75</v>
      </c>
      <c r="F19" s="106" t="s">
        <v>300</v>
      </c>
      <c r="G19" s="71" t="str">
        <f>VLOOKUP($F$2:$F$181,AB組合元データ!$F$2:$I$181,2,FALSE)</f>
        <v>アサンプション</v>
      </c>
      <c r="H19" s="72" t="str">
        <f>AB組合元データ!H19</f>
        <v>VS</v>
      </c>
      <c r="I19" s="71" t="str">
        <f>VLOOKUP($F$2:$F$181,AB組合元データ!$F$2:$I$181,4,FALSE)</f>
        <v>帝塚山泉ヶ丘</v>
      </c>
      <c r="J19" s="138" t="s">
        <v>253</v>
      </c>
      <c r="K19" s="142" t="s">
        <v>298</v>
      </c>
      <c r="L19" s="143" t="s">
        <v>266</v>
      </c>
    </row>
    <row r="20" spans="1:13" s="35" customFormat="1" ht="20.149999999999999" customHeight="1">
      <c r="A20" s="334"/>
      <c r="B20" s="59" t="str">
        <f>AB組合元データ!B20</f>
        <v>〃</v>
      </c>
      <c r="C20" s="60" t="str">
        <f>AB組合元データ!C20</f>
        <v>〃</v>
      </c>
      <c r="D20" s="60" t="str">
        <f>AB組合元データ!D20</f>
        <v>近大附属</v>
      </c>
      <c r="E20" s="61">
        <f>AB組合元データ!E20</f>
        <v>0.58333333333333337</v>
      </c>
      <c r="F20" s="106" t="s">
        <v>301</v>
      </c>
      <c r="G20" s="71" t="str">
        <f>VLOOKUP($F$2:$F$181,AB組合元データ!$F$2:$I$181,2,FALSE)</f>
        <v>ガンバ大阪B</v>
      </c>
      <c r="H20" s="72" t="str">
        <f>AB組合元データ!H20</f>
        <v>VS</v>
      </c>
      <c r="I20" s="71" t="str">
        <f>VLOOKUP($F$2:$F$181,AB組合元データ!$F$2:$I$181,4,FALSE)</f>
        <v>香里ヌヴェール</v>
      </c>
      <c r="J20" s="138" t="s">
        <v>253</v>
      </c>
      <c r="K20" s="142" t="s">
        <v>229</v>
      </c>
      <c r="L20" s="143" t="s">
        <v>274</v>
      </c>
    </row>
    <row r="21" spans="1:13" s="35" customFormat="1" ht="20.149999999999999" customHeight="1" thickBot="1">
      <c r="A21" s="335"/>
      <c r="B21" s="62" t="str">
        <f>AB組合元データ!B21</f>
        <v>〃</v>
      </c>
      <c r="C21" s="63" t="str">
        <f>AB組合元データ!C21</f>
        <v>〃</v>
      </c>
      <c r="D21" s="63" t="str">
        <f>AB組合元データ!D21</f>
        <v>〃</v>
      </c>
      <c r="E21" s="64">
        <f>AB組合元データ!E21</f>
        <v>0.6875</v>
      </c>
      <c r="F21" s="107" t="s">
        <v>40</v>
      </c>
      <c r="G21" s="77" t="str">
        <f>VLOOKUP($F$2:$F$181,AB組合元データ!$F$2:$I$181,2,FALSE)</f>
        <v>近大附属Ｂ</v>
      </c>
      <c r="H21" s="75" t="str">
        <f>AB組合元データ!H21</f>
        <v>VS</v>
      </c>
      <c r="I21" s="77" t="str">
        <f>VLOOKUP($F$2:$F$181,AB組合元データ!$F$2:$I$181,4,FALSE)</f>
        <v>大阪立命館</v>
      </c>
      <c r="J21" s="139" t="s">
        <v>253</v>
      </c>
      <c r="K21" s="148" t="s">
        <v>292</v>
      </c>
      <c r="L21" s="149" t="s">
        <v>284</v>
      </c>
    </row>
    <row r="22" spans="1:13" s="35" customFormat="1" ht="20.149999999999999" customHeight="1">
      <c r="A22" s="333">
        <v>3</v>
      </c>
      <c r="B22" s="56">
        <f>AB組合元データ!B22</f>
        <v>45766</v>
      </c>
      <c r="C22" s="57" t="str">
        <f>AB組合元データ!C22</f>
        <v>土</v>
      </c>
      <c r="D22" s="57" t="str">
        <f>AB組合元データ!D22</f>
        <v>J-GREEN堺S15</v>
      </c>
      <c r="E22" s="58">
        <f>AB組合元データ!E22</f>
        <v>0.39583333333333331</v>
      </c>
      <c r="F22" s="105" t="s">
        <v>314</v>
      </c>
      <c r="G22" s="69" t="str">
        <f>VLOOKUP($F$2:$F$181,AB組合元データ!$F$2:$I$181,2,FALSE)</f>
        <v>アサンプション</v>
      </c>
      <c r="H22" s="70" t="str">
        <f>AB組合元データ!H22</f>
        <v>VS</v>
      </c>
      <c r="I22" s="69" t="str">
        <f>VLOOKUP($F$2:$F$181,AB組合元データ!$F$2:$I$181,4,FALSE)</f>
        <v>近大附属Ｂ</v>
      </c>
      <c r="J22" s="137" t="s">
        <v>253</v>
      </c>
      <c r="K22" s="154" t="s">
        <v>298</v>
      </c>
      <c r="L22" s="155" t="s">
        <v>298</v>
      </c>
      <c r="M22" s="151" t="s">
        <v>316</v>
      </c>
    </row>
    <row r="23" spans="1:13" s="35" customFormat="1" ht="20.149999999999999" customHeight="1">
      <c r="A23" s="334"/>
      <c r="B23" s="59" t="str">
        <f>AB組合元データ!B23</f>
        <v>〃</v>
      </c>
      <c r="C23" s="60" t="str">
        <f>AB組合元データ!C23</f>
        <v>〃</v>
      </c>
      <c r="D23" s="60" t="str">
        <f>AB組合元データ!D23</f>
        <v>〃</v>
      </c>
      <c r="E23" s="61">
        <f>AB組合元データ!E23</f>
        <v>0.5</v>
      </c>
      <c r="F23" s="99" t="s">
        <v>308</v>
      </c>
      <c r="G23" s="71" t="str">
        <f>VLOOKUP($F$2:$F$181,AB組合元データ!$F$2:$I$181,2,FALSE)</f>
        <v>大阪学院B</v>
      </c>
      <c r="H23" s="72" t="str">
        <f>AB組合元データ!H23</f>
        <v>VS</v>
      </c>
      <c r="I23" s="71" t="str">
        <f>VLOOKUP($F$2:$F$181,AB組合元データ!$F$2:$I$181,4,FALSE)</f>
        <v>履正社C</v>
      </c>
      <c r="J23" s="138" t="s">
        <v>253</v>
      </c>
      <c r="K23" s="142" t="s">
        <v>288</v>
      </c>
      <c r="L23" s="143" t="s">
        <v>280</v>
      </c>
    </row>
    <row r="24" spans="1:13" s="35" customFormat="1" ht="20.149999999999999" customHeight="1">
      <c r="A24" s="334"/>
      <c r="B24" s="59" t="str">
        <f>AB組合元データ!B24</f>
        <v>〃</v>
      </c>
      <c r="C24" s="60" t="str">
        <f>AB組合元データ!C24</f>
        <v>〃</v>
      </c>
      <c r="D24" s="60" t="str">
        <f>AB組合元データ!D24</f>
        <v>〃</v>
      </c>
      <c r="E24" s="61">
        <f>AB組合元データ!E24</f>
        <v>0.60416666666666663</v>
      </c>
      <c r="F24" s="106" t="s">
        <v>311</v>
      </c>
      <c r="G24" s="71" t="str">
        <f>VLOOKUP($F$2:$F$181,AB組合元データ!$F$2:$I$181,2,FALSE)</f>
        <v>興國C</v>
      </c>
      <c r="H24" s="71" t="str">
        <f>AB組合元データ!H24</f>
        <v>VS</v>
      </c>
      <c r="I24" s="71" t="str">
        <f>VLOOKUP($F$2:$F$181,AB組合元データ!$F$2:$I$181,4,FALSE)</f>
        <v>東大阪大柏原</v>
      </c>
      <c r="J24" s="138" t="s">
        <v>253</v>
      </c>
      <c r="K24" s="152" t="s">
        <v>272</v>
      </c>
      <c r="L24" s="153" t="s">
        <v>272</v>
      </c>
      <c r="M24" s="151" t="s">
        <v>316</v>
      </c>
    </row>
    <row r="25" spans="1:13" s="35" customFormat="1" ht="20.149999999999999" customHeight="1">
      <c r="A25" s="334"/>
      <c r="B25" s="59" t="str">
        <f>AB組合元データ!B25</f>
        <v>〃</v>
      </c>
      <c r="C25" s="60" t="str">
        <f>AB組合元データ!C25</f>
        <v>〃</v>
      </c>
      <c r="D25" s="60" t="str">
        <f>AB組合元データ!D25</f>
        <v>摂津</v>
      </c>
      <c r="E25" s="61">
        <f>AB組合元データ!E25</f>
        <v>0.5625</v>
      </c>
      <c r="F25" s="99" t="s">
        <v>56</v>
      </c>
      <c r="G25" s="71" t="str">
        <f>VLOOKUP($F$2:$F$181,AB組合元データ!$F$2:$I$181,2,FALSE)</f>
        <v>香里ヌヴェール</v>
      </c>
      <c r="H25" s="72" t="str">
        <f>AB組合元データ!H25</f>
        <v>VS</v>
      </c>
      <c r="I25" s="71" t="str">
        <f>VLOOKUP($F$2:$F$181,AB組合元データ!$F$2:$I$181,4,FALSE)</f>
        <v>摂津</v>
      </c>
      <c r="J25" s="138" t="s">
        <v>253</v>
      </c>
      <c r="K25" s="142" t="s">
        <v>274</v>
      </c>
      <c r="L25" s="143" t="s">
        <v>278</v>
      </c>
    </row>
    <row r="26" spans="1:13" s="35" customFormat="1" ht="20.149999999999999" customHeight="1">
      <c r="A26" s="334"/>
      <c r="B26" s="59" t="str">
        <f>AB組合元データ!B26</f>
        <v>〃</v>
      </c>
      <c r="C26" s="60" t="str">
        <f>AB組合元データ!C26</f>
        <v>〃</v>
      </c>
      <c r="D26" s="60" t="str">
        <f>AB組合元データ!D26</f>
        <v>〃</v>
      </c>
      <c r="E26" s="61">
        <f>AB組合元データ!E26</f>
        <v>0.65625</v>
      </c>
      <c r="F26" s="106" t="s">
        <v>310</v>
      </c>
      <c r="G26" s="71" t="str">
        <f>VLOOKUP($F$2:$F$181,AB組合元データ!$F$2:$I$181,2,FALSE)</f>
        <v>大阪立命館</v>
      </c>
      <c r="H26" s="72" t="str">
        <f>AB組合元データ!H26</f>
        <v>VS</v>
      </c>
      <c r="I26" s="71" t="str">
        <f>VLOOKUP($F$2:$F$181,AB組合元データ!$F$2:$I$181,4,FALSE)</f>
        <v>関大一</v>
      </c>
      <c r="J26" s="138" t="s">
        <v>253</v>
      </c>
      <c r="K26" s="142" t="s">
        <v>292</v>
      </c>
      <c r="L26" s="143" t="s">
        <v>270</v>
      </c>
    </row>
    <row r="27" spans="1:13" s="35" customFormat="1" ht="20.149999999999999" customHeight="1">
      <c r="A27" s="334"/>
      <c r="B27" s="59">
        <f>AB組合元データ!B27</f>
        <v>45767</v>
      </c>
      <c r="C27" s="60" t="str">
        <f>AB組合元データ!C27</f>
        <v>日</v>
      </c>
      <c r="D27" s="60" t="str">
        <f>AB組合元データ!D27</f>
        <v>セレッソ舞洲人工芝</v>
      </c>
      <c r="E27" s="61">
        <f>AB組合元データ!E27</f>
        <v>0.40625</v>
      </c>
      <c r="F27" s="99" t="s">
        <v>309</v>
      </c>
      <c r="G27" s="71" t="str">
        <f>VLOOKUP($F$2:$F$181,AB組合元データ!$F$2:$I$181,2,FALSE)</f>
        <v>大阪偕星</v>
      </c>
      <c r="H27" s="72" t="str">
        <f>AB組合元データ!H27</f>
        <v>VS</v>
      </c>
      <c r="I27" s="71" t="str">
        <f>VLOOKUP($F$2:$F$181,AB組合元データ!$F$2:$I$181,4,FALSE)</f>
        <v>セレッソ大阪Ｂ</v>
      </c>
      <c r="J27" s="138" t="s">
        <v>253</v>
      </c>
      <c r="K27" s="142" t="s">
        <v>315</v>
      </c>
      <c r="L27" s="143" t="s">
        <v>290</v>
      </c>
    </row>
    <row r="28" spans="1:13" s="35" customFormat="1" ht="20.149999999999999" customHeight="1">
      <c r="A28" s="334"/>
      <c r="B28" s="59" t="str">
        <f>AB組合元データ!B28</f>
        <v>〃</v>
      </c>
      <c r="C28" s="60" t="str">
        <f>AB組合元データ!C28</f>
        <v>〃</v>
      </c>
      <c r="D28" s="60" t="str">
        <f>AB組合元データ!D28</f>
        <v>〃</v>
      </c>
      <c r="E28" s="61">
        <f>AB組合元データ!E28</f>
        <v>0.52083333333333337</v>
      </c>
      <c r="F28" s="99" t="s">
        <v>313</v>
      </c>
      <c r="G28" s="71" t="str">
        <f>VLOOKUP($F$2:$F$181,AB組合元データ!$F$2:$I$181,2,FALSE)</f>
        <v>桜宮</v>
      </c>
      <c r="H28" s="72" t="str">
        <f>AB組合元データ!H28</f>
        <v>VS</v>
      </c>
      <c r="I28" s="71" t="str">
        <f>VLOOKUP($F$2:$F$181,AB組合元データ!$F$2:$I$181,4,FALSE)</f>
        <v>賢明学院</v>
      </c>
      <c r="J28" s="138" t="s">
        <v>253</v>
      </c>
      <c r="K28" s="142" t="s">
        <v>294</v>
      </c>
      <c r="L28" s="143" t="s">
        <v>226</v>
      </c>
    </row>
    <row r="29" spans="1:13" s="35" customFormat="1" ht="20.149999999999999" customHeight="1">
      <c r="A29" s="334"/>
      <c r="B29" s="59" t="str">
        <f>AB組合元データ!B29</f>
        <v>〃</v>
      </c>
      <c r="C29" s="60" t="str">
        <f>AB組合元データ!C29</f>
        <v>〃</v>
      </c>
      <c r="D29" s="60" t="str">
        <f>AB組合元データ!D29</f>
        <v>帝塚山泉ヶ丘</v>
      </c>
      <c r="E29" s="61">
        <f>AB組合元データ!E29</f>
        <v>0.65625</v>
      </c>
      <c r="F29" s="99" t="s">
        <v>312</v>
      </c>
      <c r="G29" s="71" t="str">
        <f>VLOOKUP($F$2:$F$181,AB組合元データ!$F$2:$I$181,2,FALSE)</f>
        <v>商大高</v>
      </c>
      <c r="H29" s="72" t="str">
        <f>AB組合元データ!H29</f>
        <v>VS</v>
      </c>
      <c r="I29" s="71" t="str">
        <f>VLOOKUP($F$2:$F$181,AB組合元データ!$F$2:$I$181,4,FALSE)</f>
        <v>清明学院</v>
      </c>
      <c r="J29" s="138" t="s">
        <v>253</v>
      </c>
      <c r="K29" s="142" t="s">
        <v>264</v>
      </c>
      <c r="L29" s="143" t="s">
        <v>286</v>
      </c>
    </row>
    <row r="30" spans="1:13" s="35" customFormat="1" ht="20.149999999999999" customHeight="1">
      <c r="A30" s="334"/>
      <c r="B30" s="59" t="str">
        <f>AB組合元データ!B30</f>
        <v>〃</v>
      </c>
      <c r="C30" s="60" t="str">
        <f>AB組合元データ!C30</f>
        <v>〃</v>
      </c>
      <c r="D30" s="60" t="str">
        <f>AB組合元データ!D30</f>
        <v>〃</v>
      </c>
      <c r="E30" s="61">
        <f>AB組合元データ!E30</f>
        <v>0.75</v>
      </c>
      <c r="F30" s="99" t="s">
        <v>307</v>
      </c>
      <c r="G30" s="71" t="str">
        <f>VLOOKUP($F$2:$F$181,AB組合元データ!$F$2:$I$181,2,FALSE)</f>
        <v>帝塚山泉ヶ丘</v>
      </c>
      <c r="H30" s="72" t="str">
        <f>AB組合元データ!H30</f>
        <v>VS</v>
      </c>
      <c r="I30" s="71" t="str">
        <f>VLOOKUP($F$2:$F$181,AB組合元データ!$F$2:$I$181,4,FALSE)</f>
        <v>千里</v>
      </c>
      <c r="J30" s="138" t="s">
        <v>253</v>
      </c>
      <c r="K30" s="142" t="s">
        <v>282</v>
      </c>
      <c r="L30" s="143" t="s">
        <v>296</v>
      </c>
    </row>
    <row r="31" spans="1:13" s="35" customFormat="1" ht="20.149999999999999" customHeight="1" thickBot="1">
      <c r="A31" s="336"/>
      <c r="B31" s="231">
        <f>AB組合元データ!B31</f>
        <v>45921</v>
      </c>
      <c r="C31" s="232" t="str">
        <f>AB組合元データ!C31</f>
        <v>日</v>
      </c>
      <c r="D31" s="232" t="str">
        <f>AB組合元データ!D31</f>
        <v>OFA万博B</v>
      </c>
      <c r="E31" s="233">
        <f>AB組合元データ!E31</f>
        <v>0.41666666666666669</v>
      </c>
      <c r="F31" s="234" t="s">
        <v>306</v>
      </c>
      <c r="G31" s="235" t="str">
        <f>VLOOKUP($F$2:$F$181,AB組合元データ!$F$2:$I$181,2,FALSE)</f>
        <v>大阪桐蔭B</v>
      </c>
      <c r="H31" s="236" t="str">
        <f>AB組合元データ!H31</f>
        <v>VS</v>
      </c>
      <c r="I31" s="235" t="str">
        <f>VLOOKUP($F$2:$F$181,AB組合元データ!$F$2:$I$181,4,FALSE)</f>
        <v>ガンバ大阪B</v>
      </c>
      <c r="J31" s="140" t="s">
        <v>253</v>
      </c>
      <c r="K31" s="212" t="s">
        <v>229</v>
      </c>
      <c r="L31" s="230" t="s">
        <v>229</v>
      </c>
      <c r="M31" s="217" t="s">
        <v>415</v>
      </c>
    </row>
    <row r="32" spans="1:13" s="35" customFormat="1" ht="20.149999999999999" customHeight="1">
      <c r="A32" s="333">
        <v>4</v>
      </c>
      <c r="B32" s="56">
        <f>AB組合元データ!B32</f>
        <v>45787</v>
      </c>
      <c r="C32" s="57" t="str">
        <f>AB組合元データ!C32</f>
        <v>土</v>
      </c>
      <c r="D32" s="201" t="str">
        <f>AB組合元データ!D32</f>
        <v>OFA万博A</v>
      </c>
      <c r="E32" s="58">
        <f>AB組合元データ!E32</f>
        <v>0.52083333333333337</v>
      </c>
      <c r="F32" s="98" t="s">
        <v>354</v>
      </c>
      <c r="G32" s="76" t="str">
        <f>VLOOKUP($F$2:$F$181,AB組合元データ!$F$2:$I$181,2,FALSE)</f>
        <v>大阪偕星</v>
      </c>
      <c r="H32" s="70" t="str">
        <f>AB組合元データ!H32</f>
        <v>VS</v>
      </c>
      <c r="I32" s="69" t="str">
        <f>VLOOKUP($F$2:$F$181,AB組合元データ!$F$2:$I$181,4,FALSE)</f>
        <v>千里</v>
      </c>
      <c r="J32" s="141" t="s">
        <v>253</v>
      </c>
      <c r="K32" s="146" t="s">
        <v>282</v>
      </c>
      <c r="L32" s="147" t="s">
        <v>272</v>
      </c>
    </row>
    <row r="33" spans="1:13" s="35" customFormat="1" ht="20.149999999999999" customHeight="1">
      <c r="A33" s="334"/>
      <c r="B33" s="59" t="str">
        <f>AB組合元データ!B33</f>
        <v>〃</v>
      </c>
      <c r="C33" s="60" t="str">
        <f>AB組合元データ!C33</f>
        <v>〃</v>
      </c>
      <c r="D33" s="202" t="str">
        <f>AB組合元データ!D33</f>
        <v>〃</v>
      </c>
      <c r="E33" s="61">
        <f>AB組合元データ!E33</f>
        <v>0.61458333333333337</v>
      </c>
      <c r="F33" s="99" t="s">
        <v>361</v>
      </c>
      <c r="G33" s="73" t="str">
        <f>VLOOKUP($F$2:$F$181,AB組合元データ!$F$2:$I$181,2,FALSE)</f>
        <v>商大高</v>
      </c>
      <c r="H33" s="71" t="str">
        <f>AB組合元データ!H33</f>
        <v>VS</v>
      </c>
      <c r="I33" s="71" t="str">
        <f>VLOOKUP($F$2:$F$181,AB組合元データ!$F$2:$I$181,4,FALSE)</f>
        <v>履正社C</v>
      </c>
      <c r="J33" s="138" t="s">
        <v>253</v>
      </c>
      <c r="K33" s="142" t="s">
        <v>294</v>
      </c>
      <c r="L33" s="143" t="s">
        <v>264</v>
      </c>
    </row>
    <row r="34" spans="1:13" s="35" customFormat="1" ht="20.149999999999999" customHeight="1">
      <c r="A34" s="334"/>
      <c r="B34" s="59" t="str">
        <f>AB組合元データ!B34</f>
        <v>〃</v>
      </c>
      <c r="C34" s="60" t="str">
        <f>AB組合元データ!C34</f>
        <v>〃</v>
      </c>
      <c r="D34" s="60" t="str">
        <f>AB組合元データ!D34</f>
        <v>セレッソ舞洲人工芝</v>
      </c>
      <c r="E34" s="61">
        <f>AB組合元データ!E34</f>
        <v>0.40625</v>
      </c>
      <c r="F34" s="99" t="s">
        <v>358</v>
      </c>
      <c r="G34" s="73" t="str">
        <f>VLOOKUP($F$2:$F$181,AB組合元データ!$F$2:$I$181,2,FALSE)</f>
        <v>セレッソ大阪Ｂ</v>
      </c>
      <c r="H34" s="72" t="str">
        <f>AB組合元データ!H34</f>
        <v>VS</v>
      </c>
      <c r="I34" s="71" t="str">
        <f>VLOOKUP($F$2:$F$181,AB組合元データ!$F$2:$I$181,4,FALSE)</f>
        <v>アサンプション</v>
      </c>
      <c r="J34" s="138" t="s">
        <v>253</v>
      </c>
      <c r="K34" s="142" t="s">
        <v>228</v>
      </c>
      <c r="L34" s="143" t="s">
        <v>298</v>
      </c>
    </row>
    <row r="35" spans="1:13" s="35" customFormat="1" ht="20.149999999999999" customHeight="1">
      <c r="A35" s="334"/>
      <c r="B35" s="59" t="str">
        <f>AB組合元データ!B35</f>
        <v>〃</v>
      </c>
      <c r="C35" s="60" t="str">
        <f>AB組合元データ!C35</f>
        <v>〃</v>
      </c>
      <c r="D35" s="60" t="str">
        <f>AB組合元データ!D35</f>
        <v>〃</v>
      </c>
      <c r="E35" s="61">
        <f>AB組合元データ!E35</f>
        <v>0.52083333333333337</v>
      </c>
      <c r="F35" s="99" t="s">
        <v>363</v>
      </c>
      <c r="G35" s="73" t="str">
        <f>VLOOKUP($F$2:$F$181,AB組合元データ!$F$2:$I$181,2,FALSE)</f>
        <v>大阪学院B</v>
      </c>
      <c r="H35" s="72" t="str">
        <f>AB組合元データ!H35</f>
        <v>VS</v>
      </c>
      <c r="I35" s="71" t="str">
        <f>VLOOKUP($F$2:$F$181,AB組合元データ!$F$2:$I$181,4,FALSE)</f>
        <v>賢明学院</v>
      </c>
      <c r="J35" s="138" t="s">
        <v>253</v>
      </c>
      <c r="K35" s="142" t="s">
        <v>386</v>
      </c>
      <c r="L35" s="143" t="s">
        <v>226</v>
      </c>
    </row>
    <row r="36" spans="1:13" s="35" customFormat="1" ht="20.149999999999999" customHeight="1">
      <c r="A36" s="334"/>
      <c r="B36" s="59">
        <f>AB組合元データ!B36</f>
        <v>45788</v>
      </c>
      <c r="C36" s="60" t="str">
        <f>AB組合元データ!C36</f>
        <v>日</v>
      </c>
      <c r="D36" s="60" t="str">
        <f>AB組合元データ!D36</f>
        <v>摂津</v>
      </c>
      <c r="E36" s="61">
        <f>AB組合元データ!E36</f>
        <v>0.5625</v>
      </c>
      <c r="F36" s="99" t="s">
        <v>360</v>
      </c>
      <c r="G36" s="73" t="str">
        <f>VLOOKUP($F$2:$F$181,AB組合元データ!$F$2:$I$181,2,FALSE)</f>
        <v>大阪桐蔭B</v>
      </c>
      <c r="H36" s="72" t="str">
        <f>AB組合元データ!H36</f>
        <v>VS</v>
      </c>
      <c r="I36" s="71" t="str">
        <f>VLOOKUP($F$2:$F$181,AB組合元データ!$F$2:$I$181,4,FALSE)</f>
        <v>摂津</v>
      </c>
      <c r="J36" s="138" t="s">
        <v>253</v>
      </c>
      <c r="K36" s="142" t="s">
        <v>274</v>
      </c>
      <c r="L36" s="143" t="s">
        <v>389</v>
      </c>
    </row>
    <row r="37" spans="1:13" s="35" customFormat="1" ht="20.149999999999999" customHeight="1">
      <c r="A37" s="334"/>
      <c r="B37" s="59" t="str">
        <f>AB組合元データ!B37</f>
        <v>〃</v>
      </c>
      <c r="C37" s="60" t="str">
        <f>AB組合元データ!C37</f>
        <v>〃</v>
      </c>
      <c r="D37" s="60" t="str">
        <f>AB組合元データ!D37</f>
        <v>〃</v>
      </c>
      <c r="E37" s="61">
        <f>AB組合元データ!E37</f>
        <v>0.65625</v>
      </c>
      <c r="F37" s="99" t="s">
        <v>353</v>
      </c>
      <c r="G37" s="73" t="str">
        <f>VLOOKUP($F$2:$F$181,AB組合元データ!$F$2:$I$181,2,FALSE)</f>
        <v>東大阪大柏原</v>
      </c>
      <c r="H37" s="72" t="str">
        <f>AB組合元データ!H37</f>
        <v>VS</v>
      </c>
      <c r="I37" s="71" t="str">
        <f>VLOOKUP($F$2:$F$181,AB組合元データ!$F$2:$I$181,4,FALSE)</f>
        <v>大阪立命館</v>
      </c>
      <c r="J37" s="138" t="s">
        <v>253</v>
      </c>
      <c r="K37" s="142" t="s">
        <v>239</v>
      </c>
      <c r="L37" s="143" t="s">
        <v>387</v>
      </c>
    </row>
    <row r="38" spans="1:13" s="35" customFormat="1" ht="20.149999999999999" customHeight="1">
      <c r="A38" s="334"/>
      <c r="B38" s="59" t="str">
        <f>AB組合元データ!B38</f>
        <v>〃</v>
      </c>
      <c r="C38" s="60" t="str">
        <f>AB組合元データ!C38</f>
        <v>〃</v>
      </c>
      <c r="D38" s="60" t="str">
        <f>AB組合元データ!D38</f>
        <v>帝塚山泉ヶ丘</v>
      </c>
      <c r="E38" s="61">
        <f>AB組合元データ!E38</f>
        <v>0.65625</v>
      </c>
      <c r="F38" s="99" t="s">
        <v>63</v>
      </c>
      <c r="G38" s="73" t="str">
        <f>VLOOKUP($F$2:$F$181,AB組合元データ!$F$2:$I$181,2,FALSE)</f>
        <v>香里ヌヴェール</v>
      </c>
      <c r="H38" s="72" t="str">
        <f>AB組合元データ!H38</f>
        <v>VS</v>
      </c>
      <c r="I38" s="71" t="str">
        <f>VLOOKUP($F$2:$F$181,AB組合元データ!$F$2:$I$181,4,FALSE)</f>
        <v>清明学院</v>
      </c>
      <c r="J38" s="138" t="s">
        <v>253</v>
      </c>
      <c r="K38" s="142" t="s">
        <v>248</v>
      </c>
      <c r="L38" s="143" t="s">
        <v>280</v>
      </c>
    </row>
    <row r="39" spans="1:13" s="35" customFormat="1" ht="20.149999999999999" customHeight="1">
      <c r="A39" s="334"/>
      <c r="B39" s="59" t="str">
        <f>AB組合元データ!B39</f>
        <v>〃</v>
      </c>
      <c r="C39" s="60" t="str">
        <f>AB組合元データ!C39</f>
        <v>〃</v>
      </c>
      <c r="D39" s="60" t="str">
        <f>AB組合元データ!D39</f>
        <v>〃</v>
      </c>
      <c r="E39" s="61">
        <f>AB組合元データ!E39</f>
        <v>0.75</v>
      </c>
      <c r="F39" s="99" t="s">
        <v>359</v>
      </c>
      <c r="G39" s="73" t="str">
        <f>VLOOKUP($F$2:$F$181,AB組合元データ!$F$2:$I$181,2,FALSE)</f>
        <v>興國C</v>
      </c>
      <c r="H39" s="72" t="str">
        <f>AB組合元データ!H39</f>
        <v>VS</v>
      </c>
      <c r="I39" s="71" t="str">
        <f>VLOOKUP($F$2:$F$181,AB組合元データ!$F$2:$I$181,4,FALSE)</f>
        <v>帝塚山泉ヶ丘</v>
      </c>
      <c r="J39" s="138" t="s">
        <v>253</v>
      </c>
      <c r="K39" s="142" t="s">
        <v>238</v>
      </c>
      <c r="L39" s="143" t="s">
        <v>292</v>
      </c>
    </row>
    <row r="40" spans="1:13" s="35" customFormat="1" ht="20.149999999999999" customHeight="1">
      <c r="A40" s="334"/>
      <c r="B40" s="59" t="str">
        <f>AB組合元データ!B40</f>
        <v>〃</v>
      </c>
      <c r="C40" s="60" t="str">
        <f>AB組合元データ!C40</f>
        <v>〃</v>
      </c>
      <c r="D40" s="60" t="str">
        <f>AB組合元データ!D40</f>
        <v>近大附属</v>
      </c>
      <c r="E40" s="61">
        <f>AB組合元データ!E40</f>
        <v>0.58333333333333337</v>
      </c>
      <c r="F40" s="99" t="s">
        <v>65</v>
      </c>
      <c r="G40" s="73" t="str">
        <f>VLOOKUP($F$2:$F$181,AB組合元データ!$F$2:$I$181,2,FALSE)</f>
        <v>桜宮</v>
      </c>
      <c r="H40" s="72" t="str">
        <f>AB組合元データ!H40</f>
        <v>VS</v>
      </c>
      <c r="I40" s="71" t="str">
        <f>VLOOKUP($F$2:$F$181,AB組合元データ!$F$2:$I$181,4,FALSE)</f>
        <v>ガンバ大阪B</v>
      </c>
      <c r="J40" s="138" t="s">
        <v>253</v>
      </c>
      <c r="K40" s="142" t="s">
        <v>278</v>
      </c>
      <c r="L40" s="143" t="s">
        <v>229</v>
      </c>
    </row>
    <row r="41" spans="1:13" s="35" customFormat="1" ht="20.149999999999999" customHeight="1" thickBot="1">
      <c r="A41" s="335"/>
      <c r="B41" s="59" t="str">
        <f>AB組合元データ!B41</f>
        <v>〃</v>
      </c>
      <c r="C41" s="60" t="str">
        <f>AB組合元データ!C41</f>
        <v>〃</v>
      </c>
      <c r="D41" s="63" t="str">
        <f>AB組合元データ!B41</f>
        <v>〃</v>
      </c>
      <c r="E41" s="64">
        <f>AB組合元データ!E41</f>
        <v>0.6875</v>
      </c>
      <c r="F41" s="100" t="s">
        <v>71</v>
      </c>
      <c r="G41" s="74" t="str">
        <f>VLOOKUP($F$2:$F$181,AB組合元データ!$F$2:$I$181,2,FALSE)</f>
        <v>関大一</v>
      </c>
      <c r="H41" s="75" t="str">
        <f>AB組合元データ!H41</f>
        <v>VS</v>
      </c>
      <c r="I41" s="77" t="str">
        <f>VLOOKUP($F$2:$F$181,AB組合元データ!$F$2:$I$181,4,FALSE)</f>
        <v>近大附属Ｂ</v>
      </c>
      <c r="J41" s="139" t="s">
        <v>253</v>
      </c>
      <c r="K41" s="148" t="s">
        <v>315</v>
      </c>
      <c r="L41" s="149" t="s">
        <v>240</v>
      </c>
    </row>
    <row r="42" spans="1:13" s="35" customFormat="1" ht="20.149999999999999" customHeight="1">
      <c r="A42" s="333">
        <v>5</v>
      </c>
      <c r="B42" s="56">
        <f>AB組合元データ!B42</f>
        <v>45808</v>
      </c>
      <c r="C42" s="57" t="str">
        <f>AB組合元データ!C42</f>
        <v>土</v>
      </c>
      <c r="D42" s="201" t="str">
        <f>AB組合元データ!D42</f>
        <v>J-GREEN堺S4（天然芝）</v>
      </c>
      <c r="E42" s="58">
        <f>AB組合元データ!E42</f>
        <v>0.39583333333333331</v>
      </c>
      <c r="F42" s="98" t="s">
        <v>74</v>
      </c>
      <c r="G42" s="69" t="str">
        <f>VLOOKUP($F$2:$F$181,AB組合元データ!$F$2:$I$181,2,FALSE)</f>
        <v>商大高</v>
      </c>
      <c r="H42" s="70" t="str">
        <f>AB組合元データ!H42</f>
        <v>VS</v>
      </c>
      <c r="I42" s="69" t="str">
        <f>VLOOKUP($F$2:$F$181,AB組合元データ!$F$2:$I$181,4,FALSE)</f>
        <v>大阪学院B</v>
      </c>
      <c r="J42" s="137" t="s">
        <v>253</v>
      </c>
      <c r="K42" s="124" t="s">
        <v>294</v>
      </c>
      <c r="L42" s="125" t="s">
        <v>389</v>
      </c>
    </row>
    <row r="43" spans="1:13" s="35" customFormat="1" ht="20.149999999999999" customHeight="1">
      <c r="A43" s="334"/>
      <c r="B43" s="59" t="str">
        <f>AB組合元データ!B43</f>
        <v>〃</v>
      </c>
      <c r="C43" s="60" t="str">
        <f>AB組合元データ!C43</f>
        <v>〃</v>
      </c>
      <c r="D43" s="202" t="str">
        <f>AB組合元データ!D43</f>
        <v>〃</v>
      </c>
      <c r="E43" s="61">
        <f>AB組合元データ!E43</f>
        <v>0.5</v>
      </c>
      <c r="F43" s="99" t="s">
        <v>58</v>
      </c>
      <c r="G43" s="71" t="str">
        <f>VLOOKUP($F$2:$F$181,AB組合元データ!$F$2:$I$181,2,FALSE)</f>
        <v>大阪偕星</v>
      </c>
      <c r="H43" s="72" t="str">
        <f>AB組合元データ!H43</f>
        <v>VS</v>
      </c>
      <c r="I43" s="71" t="str">
        <f>VLOOKUP($F$2:$F$181,AB組合元データ!$F$2:$I$181,4,FALSE)</f>
        <v>東大阪大柏原</v>
      </c>
      <c r="J43" s="138" t="s">
        <v>253</v>
      </c>
      <c r="K43" s="142" t="s">
        <v>298</v>
      </c>
      <c r="L43" s="143" t="s">
        <v>282</v>
      </c>
    </row>
    <row r="44" spans="1:13" s="35" customFormat="1" ht="20.149999999999999" customHeight="1">
      <c r="A44" s="334"/>
      <c r="B44" s="59" t="str">
        <f>AB組合元データ!B44</f>
        <v>〃</v>
      </c>
      <c r="C44" s="60" t="str">
        <f>AB組合元データ!C44</f>
        <v>〃</v>
      </c>
      <c r="D44" s="202" t="str">
        <f>AB組合元データ!D44</f>
        <v>J-GREEN堺S5（天然芝）</v>
      </c>
      <c r="E44" s="61">
        <f>AB組合元データ!E44</f>
        <v>0.39583333333333331</v>
      </c>
      <c r="F44" s="99" t="s">
        <v>365</v>
      </c>
      <c r="G44" s="71" t="str">
        <f>VLOOKUP($F$2:$F$181,AB組合元データ!$F$2:$I$181,2,FALSE)</f>
        <v>アサンプション</v>
      </c>
      <c r="H44" s="72" t="str">
        <f>AB組合元データ!H44</f>
        <v>VS</v>
      </c>
      <c r="I44" s="71" t="str">
        <f>VLOOKUP($F$2:$F$181,AB組合元データ!$F$2:$I$181,4,FALSE)</f>
        <v>関大一</v>
      </c>
      <c r="J44" s="138" t="s">
        <v>253</v>
      </c>
      <c r="K44" s="142" t="s">
        <v>292</v>
      </c>
      <c r="L44" s="143" t="s">
        <v>272</v>
      </c>
    </row>
    <row r="45" spans="1:13" s="35" customFormat="1" ht="20.149999999999999" customHeight="1">
      <c r="A45" s="334"/>
      <c r="B45" s="59" t="str">
        <f>AB組合元データ!B45</f>
        <v>〃</v>
      </c>
      <c r="C45" s="60" t="str">
        <f>AB組合元データ!C45</f>
        <v>〃</v>
      </c>
      <c r="D45" s="202" t="str">
        <f>AB組合元データ!D45</f>
        <v>〃</v>
      </c>
      <c r="E45" s="61">
        <f>AB組合元データ!E45</f>
        <v>0.5</v>
      </c>
      <c r="F45" s="99" t="s">
        <v>362</v>
      </c>
      <c r="G45" s="71" t="str">
        <f>VLOOKUP($F$2:$F$181,AB組合元データ!$F$2:$I$181,2,FALSE)</f>
        <v>香里ヌヴェール</v>
      </c>
      <c r="H45" s="72" t="str">
        <f>AB組合元データ!H45</f>
        <v>VS</v>
      </c>
      <c r="I45" s="71" t="str">
        <f>VLOOKUP($F$2:$F$181,AB組合元データ!$F$2:$I$181,4,FALSE)</f>
        <v>履正社C</v>
      </c>
      <c r="J45" s="138" t="s">
        <v>253</v>
      </c>
      <c r="K45" s="142" t="s">
        <v>386</v>
      </c>
      <c r="L45" s="143" t="s">
        <v>278</v>
      </c>
    </row>
    <row r="46" spans="1:13" s="35" customFormat="1" ht="20.149999999999999" customHeight="1">
      <c r="A46" s="334"/>
      <c r="B46" s="59">
        <f>AB組合元データ!B46</f>
        <v>45809</v>
      </c>
      <c r="C46" s="60" t="str">
        <f>AB組合元データ!C46</f>
        <v>日</v>
      </c>
      <c r="D46" s="60" t="str">
        <f>AB組合元データ!D46</f>
        <v>摂津</v>
      </c>
      <c r="E46" s="61">
        <f>AB組合元データ!E46</f>
        <v>0.375</v>
      </c>
      <c r="F46" s="106" t="s">
        <v>75</v>
      </c>
      <c r="G46" s="71" t="str">
        <f>VLOOKUP($F$2:$F$181,AB組合元データ!$F$2:$I$181,2,FALSE)</f>
        <v>摂津</v>
      </c>
      <c r="H46" s="72" t="str">
        <f>AB組合元データ!H46</f>
        <v>VS</v>
      </c>
      <c r="I46" s="71" t="str">
        <f>VLOOKUP($F$2:$F$181,AB組合元データ!$F$2:$I$181,4,FALSE)</f>
        <v>桜宮</v>
      </c>
      <c r="J46" s="138" t="s">
        <v>253</v>
      </c>
      <c r="K46" s="202" t="s">
        <v>410</v>
      </c>
      <c r="L46" s="143" t="s">
        <v>264</v>
      </c>
    </row>
    <row r="47" spans="1:13" s="35" customFormat="1" ht="20.149999999999999" customHeight="1">
      <c r="A47" s="334"/>
      <c r="B47" s="207">
        <f>AB組合元データ!B47</f>
        <v>45857</v>
      </c>
      <c r="C47" s="202" t="str">
        <f>AB組合元データ!C47</f>
        <v>土</v>
      </c>
      <c r="D47" s="202" t="str">
        <f>AB組合元データ!D47</f>
        <v>履正社茨木Ｇ</v>
      </c>
      <c r="E47" s="205">
        <f>AB組合元データ!E47</f>
        <v>0.76041666666666663</v>
      </c>
      <c r="F47" s="208" t="s">
        <v>355</v>
      </c>
      <c r="G47" s="209" t="str">
        <f>VLOOKUP($F$2:$F$181,AB組合元データ!$F$2:$I$181,2,FALSE)</f>
        <v>興國C</v>
      </c>
      <c r="H47" s="210" t="str">
        <f>AB組合元データ!H47</f>
        <v>VS</v>
      </c>
      <c r="I47" s="209" t="str">
        <f>VLOOKUP($F$2:$F$181,AB組合元データ!$F$2:$I$181,4,FALSE)</f>
        <v>千里</v>
      </c>
      <c r="J47" s="138" t="s">
        <v>253</v>
      </c>
      <c r="K47" s="202" t="s">
        <v>241</v>
      </c>
      <c r="L47" s="237" t="s">
        <v>268</v>
      </c>
      <c r="M47" s="217" t="s">
        <v>415</v>
      </c>
    </row>
    <row r="48" spans="1:13" s="35" customFormat="1" ht="20.149999999999999" customHeight="1">
      <c r="A48" s="334"/>
      <c r="B48" s="59">
        <f>AB組合元データ!B48</f>
        <v>45809</v>
      </c>
      <c r="C48" s="60" t="str">
        <f>AB組合元データ!C48</f>
        <v>日</v>
      </c>
      <c r="D48" s="60" t="str">
        <f>AB組合元データ!D48</f>
        <v>セレッソ舞洲人工芝</v>
      </c>
      <c r="E48" s="61">
        <f>AB組合元データ!E48</f>
        <v>0.40625</v>
      </c>
      <c r="F48" s="99" t="s">
        <v>59</v>
      </c>
      <c r="G48" s="71" t="str">
        <f>VLOOKUP($F$2:$F$181,AB組合元データ!$F$2:$I$181,2,FALSE)</f>
        <v>大阪立命館</v>
      </c>
      <c r="H48" s="72" t="str">
        <f>AB組合元データ!H48</f>
        <v>VS</v>
      </c>
      <c r="I48" s="71" t="str">
        <f>VLOOKUP($F$2:$F$181,AB組合元データ!$F$2:$I$181,4,FALSE)</f>
        <v>セレッソ大阪Ｂ</v>
      </c>
      <c r="J48" s="138" t="s">
        <v>253</v>
      </c>
      <c r="K48" s="142" t="s">
        <v>228</v>
      </c>
      <c r="L48" s="143" t="s">
        <v>240</v>
      </c>
    </row>
    <row r="49" spans="1:13" s="35" customFormat="1" ht="20.149999999999999" customHeight="1">
      <c r="A49" s="334"/>
      <c r="B49" s="59" t="str">
        <f>AB組合元データ!B49</f>
        <v>〃</v>
      </c>
      <c r="C49" s="60" t="str">
        <f>AB組合元データ!C49</f>
        <v>〃</v>
      </c>
      <c r="D49" s="60" t="str">
        <f>AB組合元データ!D49</f>
        <v>〃</v>
      </c>
      <c r="E49" s="61">
        <f>AB組合元データ!E49</f>
        <v>0.52083333333333337</v>
      </c>
      <c r="F49" s="106" t="s">
        <v>364</v>
      </c>
      <c r="G49" s="71" t="str">
        <f>VLOOKUP($F$2:$F$181,AB組合元データ!$F$2:$I$181,2,FALSE)</f>
        <v>ガンバ大阪B</v>
      </c>
      <c r="H49" s="72" t="str">
        <f>AB組合元データ!H49</f>
        <v>VS</v>
      </c>
      <c r="I49" s="71" t="str">
        <f>VLOOKUP($F$2:$F$181,AB組合元データ!$F$2:$I$181,4,FALSE)</f>
        <v>賢明学院</v>
      </c>
      <c r="J49" s="138" t="s">
        <v>253</v>
      </c>
      <c r="K49" s="142" t="s">
        <v>274</v>
      </c>
      <c r="L49" s="143" t="s">
        <v>226</v>
      </c>
    </row>
    <row r="50" spans="1:13" s="35" customFormat="1" ht="20.149999999999999" customHeight="1">
      <c r="A50" s="334"/>
      <c r="B50" s="207">
        <f>AB組合元データ!B50</f>
        <v>45851</v>
      </c>
      <c r="C50" s="202" t="str">
        <f>AB組合元データ!C50</f>
        <v>日</v>
      </c>
      <c r="D50" s="202" t="str">
        <f>AB組合元データ!D50</f>
        <v>帝塚山泉ヶ丘</v>
      </c>
      <c r="E50" s="205">
        <f>AB組合元データ!E50</f>
        <v>0.65625</v>
      </c>
      <c r="F50" s="208" t="s">
        <v>72</v>
      </c>
      <c r="G50" s="209" t="str">
        <f>VLOOKUP($F$2:$F$181,AB組合元データ!$F$2:$I$181,2,FALSE)</f>
        <v>清明学院</v>
      </c>
      <c r="H50" s="210" t="str">
        <f>AB組合元データ!H50</f>
        <v>VS</v>
      </c>
      <c r="I50" s="209" t="str">
        <f>VLOOKUP($F$2:$F$181,AB組合元データ!$F$2:$I$181,4,FALSE)</f>
        <v>大阪桐蔭B</v>
      </c>
      <c r="J50" s="138" t="s">
        <v>253</v>
      </c>
      <c r="K50" s="142" t="s">
        <v>229</v>
      </c>
      <c r="L50" s="143" t="s">
        <v>248</v>
      </c>
      <c r="M50" s="217" t="s">
        <v>415</v>
      </c>
    </row>
    <row r="51" spans="1:13" s="35" customFormat="1" ht="20.149999999999999" customHeight="1" thickBot="1">
      <c r="A51" s="335"/>
      <c r="B51" s="211">
        <f>AB組合元データ!B51</f>
        <v>45899</v>
      </c>
      <c r="C51" s="212" t="str">
        <f>AB組合元データ!C51</f>
        <v>土</v>
      </c>
      <c r="D51" s="212" t="str">
        <f>AB組合元データ!D51</f>
        <v>近大附属</v>
      </c>
      <c r="E51" s="213">
        <f>AB組合元データ!E51</f>
        <v>0.78125</v>
      </c>
      <c r="F51" s="214" t="s">
        <v>57</v>
      </c>
      <c r="G51" s="215" t="str">
        <f>VLOOKUP($F$2:$F$181,AB組合元データ!$F$2:$I$181,2,FALSE)</f>
        <v>帝塚山泉ヶ丘</v>
      </c>
      <c r="H51" s="216" t="str">
        <f>AB組合元データ!H51</f>
        <v>VS</v>
      </c>
      <c r="I51" s="215" t="str">
        <f>VLOOKUP($F$2:$F$181,AB組合元データ!$F$2:$I$181,4,FALSE)</f>
        <v>近大附属Ｂ</v>
      </c>
      <c r="J51" s="140" t="s">
        <v>253</v>
      </c>
      <c r="K51" s="212" t="s">
        <v>241</v>
      </c>
      <c r="L51" s="145" t="s">
        <v>268</v>
      </c>
      <c r="M51" s="217" t="s">
        <v>415</v>
      </c>
    </row>
    <row r="52" spans="1:13" s="35" customFormat="1" ht="20.149999999999999" customHeight="1">
      <c r="A52" s="333">
        <v>6</v>
      </c>
      <c r="B52" s="56">
        <f>AB組合元データ!B52</f>
        <v>45816</v>
      </c>
      <c r="C52" s="57" t="str">
        <f>AB組合元データ!C52</f>
        <v>日</v>
      </c>
      <c r="D52" s="57" t="str">
        <f>AB組合元データ!D52</f>
        <v>摂津</v>
      </c>
      <c r="E52" s="58">
        <f>AB組合元データ!E52</f>
        <v>0.375</v>
      </c>
      <c r="F52" s="105" t="s">
        <v>82</v>
      </c>
      <c r="G52" s="69" t="str">
        <f>VLOOKUP($F$2:$F$181,AB組合元データ!$F$2:$I$181,2,FALSE)</f>
        <v>賢明学院</v>
      </c>
      <c r="H52" s="70" t="str">
        <f>AB組合元データ!H52</f>
        <v>VS</v>
      </c>
      <c r="I52" s="69" t="str">
        <f>VLOOKUP($F$2:$F$181,AB組合元データ!$F$2:$I$181,4,FALSE)</f>
        <v>摂津</v>
      </c>
      <c r="J52" s="137" t="s">
        <v>253</v>
      </c>
      <c r="K52" s="124" t="s">
        <v>276</v>
      </c>
      <c r="L52" s="125" t="s">
        <v>294</v>
      </c>
    </row>
    <row r="53" spans="1:13" s="35" customFormat="1" ht="20.149999999999999" customHeight="1">
      <c r="A53" s="334"/>
      <c r="B53" s="59" t="str">
        <f>AB組合元データ!B53</f>
        <v>〃</v>
      </c>
      <c r="C53" s="60" t="str">
        <f>AB組合元データ!C53</f>
        <v>〃</v>
      </c>
      <c r="D53" s="60" t="str">
        <f>AB組合元データ!D53</f>
        <v>〃</v>
      </c>
      <c r="E53" s="61">
        <f>AB組合元データ!E53</f>
        <v>0.46875</v>
      </c>
      <c r="F53" s="106" t="s">
        <v>385</v>
      </c>
      <c r="G53" s="71" t="str">
        <f>VLOOKUP($F$2:$F$181,AB組合元データ!$F$2:$I$181,2,FALSE)</f>
        <v>アサンプション</v>
      </c>
      <c r="H53" s="72" t="str">
        <f>AB組合元データ!H53</f>
        <v>VS</v>
      </c>
      <c r="I53" s="71" t="str">
        <f>VLOOKUP($F$2:$F$181,AB組合元データ!$F$2:$I$181,4,FALSE)</f>
        <v>大阪偕星</v>
      </c>
      <c r="J53" s="138" t="s">
        <v>253</v>
      </c>
      <c r="K53" s="142" t="s">
        <v>239</v>
      </c>
      <c r="L53" s="143" t="s">
        <v>228</v>
      </c>
    </row>
    <row r="54" spans="1:13" s="35" customFormat="1" ht="20.149999999999999" customHeight="1">
      <c r="A54" s="334"/>
      <c r="B54" s="59" t="str">
        <f>AB組合元データ!B54</f>
        <v>〃</v>
      </c>
      <c r="C54" s="60" t="str">
        <f>AB組合元データ!C54</f>
        <v>〃</v>
      </c>
      <c r="D54" s="60" t="str">
        <f>AB組合元データ!D54</f>
        <v>セレッソ舞洲人工芝</v>
      </c>
      <c r="E54" s="61">
        <f>AB組合元データ!E54</f>
        <v>0.40625</v>
      </c>
      <c r="F54" s="106" t="s">
        <v>394</v>
      </c>
      <c r="G54" s="71" t="str">
        <f>VLOOKUP($F$2:$F$181,AB組合元データ!$F$2:$I$181,2,FALSE)</f>
        <v>東大阪大柏原</v>
      </c>
      <c r="H54" s="72" t="str">
        <f>AB組合元データ!H54</f>
        <v>VS</v>
      </c>
      <c r="I54" s="71" t="str">
        <f>VLOOKUP($F$2:$F$181,AB組合元データ!$F$2:$I$181,4,FALSE)</f>
        <v>セレッソ大阪Ｂ</v>
      </c>
      <c r="J54" s="138" t="s">
        <v>253</v>
      </c>
      <c r="K54" s="142" t="s">
        <v>292</v>
      </c>
      <c r="L54" s="143" t="s">
        <v>282</v>
      </c>
    </row>
    <row r="55" spans="1:13" s="35" customFormat="1" ht="20.149999999999999" customHeight="1">
      <c r="A55" s="334"/>
      <c r="B55" s="59" t="str">
        <f>AB組合元データ!B55</f>
        <v>〃</v>
      </c>
      <c r="C55" s="60" t="str">
        <f>AB組合元データ!C55</f>
        <v>〃</v>
      </c>
      <c r="D55" s="60" t="str">
        <f>AB組合元データ!D55</f>
        <v>〃</v>
      </c>
      <c r="E55" s="61">
        <f>AB組合元データ!E55</f>
        <v>0.52083333333333337</v>
      </c>
      <c r="F55" s="106" t="s">
        <v>395</v>
      </c>
      <c r="G55" s="71" t="str">
        <f>VLOOKUP($F$2:$F$181,AB組合元データ!$F$2:$I$181,2,FALSE)</f>
        <v>商大高</v>
      </c>
      <c r="H55" s="72" t="str">
        <f>AB組合元データ!H55</f>
        <v>VS</v>
      </c>
      <c r="I55" s="71" t="str">
        <f>VLOOKUP($F$2:$F$181,AB組合元データ!$F$2:$I$181,4,FALSE)</f>
        <v>香里ヌヴェール</v>
      </c>
      <c r="J55" s="138" t="s">
        <v>253</v>
      </c>
      <c r="K55" s="142" t="s">
        <v>288</v>
      </c>
      <c r="L55" s="143" t="s">
        <v>226</v>
      </c>
    </row>
    <row r="56" spans="1:13" s="35" customFormat="1" ht="20.149999999999999" customHeight="1">
      <c r="A56" s="334"/>
      <c r="B56" s="59" t="str">
        <f>AB組合元データ!B56</f>
        <v>〃</v>
      </c>
      <c r="C56" s="60" t="str">
        <f>AB組合元データ!C56</f>
        <v>〃</v>
      </c>
      <c r="D56" s="60" t="str">
        <f>AB組合元データ!D56</f>
        <v>帝塚山泉ヶ丘</v>
      </c>
      <c r="E56" s="61">
        <f>AB組合元データ!E56</f>
        <v>0.65625</v>
      </c>
      <c r="F56" s="106" t="s">
        <v>398</v>
      </c>
      <c r="G56" s="71" t="str">
        <f>VLOOKUP($F$2:$F$181,AB組合元データ!$F$2:$I$181,2,FALSE)</f>
        <v>桜宮</v>
      </c>
      <c r="H56" s="72" t="str">
        <f>AB組合元データ!H56</f>
        <v>VS</v>
      </c>
      <c r="I56" s="71" t="str">
        <f>VLOOKUP($F$2:$F$181,AB組合元データ!$F$2:$I$181,4,FALSE)</f>
        <v>清明学院</v>
      </c>
      <c r="J56" s="138" t="s">
        <v>253</v>
      </c>
      <c r="K56" s="142" t="s">
        <v>248</v>
      </c>
      <c r="L56" s="143" t="s">
        <v>274</v>
      </c>
    </row>
    <row r="57" spans="1:13" s="35" customFormat="1" ht="20.149999999999999" customHeight="1">
      <c r="A57" s="334"/>
      <c r="B57" s="59" t="str">
        <f>AB組合元データ!B57</f>
        <v>〃</v>
      </c>
      <c r="C57" s="60" t="str">
        <f>AB組合元データ!C57</f>
        <v>〃</v>
      </c>
      <c r="D57" s="60" t="str">
        <f>AB組合元データ!D57</f>
        <v>〃</v>
      </c>
      <c r="E57" s="61">
        <f>AB組合元データ!E57</f>
        <v>0.75</v>
      </c>
      <c r="F57" s="106" t="s">
        <v>383</v>
      </c>
      <c r="G57" s="71" t="str">
        <f>VLOOKUP($F$2:$F$181,AB組合元データ!$F$2:$I$181,2,FALSE)</f>
        <v>大阪立命館</v>
      </c>
      <c r="H57" s="72" t="str">
        <f>AB組合元データ!H57</f>
        <v>VS</v>
      </c>
      <c r="I57" s="71" t="str">
        <f>VLOOKUP($F$2:$F$181,AB組合元データ!$F$2:$I$181,4,FALSE)</f>
        <v>帝塚山泉ヶ丘</v>
      </c>
      <c r="J57" s="138" t="s">
        <v>253</v>
      </c>
      <c r="K57" s="142" t="s">
        <v>315</v>
      </c>
      <c r="L57" s="143" t="s">
        <v>296</v>
      </c>
    </row>
    <row r="58" spans="1:13" s="35" customFormat="1" ht="20.149999999999999" customHeight="1">
      <c r="A58" s="334"/>
      <c r="B58" s="207">
        <f>AB組合元データ!B58</f>
        <v>45857</v>
      </c>
      <c r="C58" s="202" t="str">
        <f>AB組合元データ!C58</f>
        <v>土</v>
      </c>
      <c r="D58" s="202" t="str">
        <f>AB組合元データ!D58</f>
        <v>履正社茨木Ｇ</v>
      </c>
      <c r="E58" s="205">
        <f>AB組合元データ!E58</f>
        <v>0.66666666666666663</v>
      </c>
      <c r="F58" s="208" t="s">
        <v>396</v>
      </c>
      <c r="G58" s="209" t="str">
        <f>VLOOKUP($F$2:$F$181,AB組合元データ!$F$2:$I$181,2,FALSE)</f>
        <v>履正社C</v>
      </c>
      <c r="H58" s="210" t="str">
        <f>AB組合元データ!H58</f>
        <v>VS</v>
      </c>
      <c r="I58" s="209" t="str">
        <f>VLOOKUP($F$2:$F$181,AB組合元データ!$F$2:$I$181,4,FALSE)</f>
        <v>大阪桐蔭B</v>
      </c>
      <c r="J58" s="138" t="s">
        <v>253</v>
      </c>
      <c r="K58" s="202" t="s">
        <v>235</v>
      </c>
      <c r="L58" s="237" t="s">
        <v>280</v>
      </c>
      <c r="M58" s="217" t="s">
        <v>415</v>
      </c>
    </row>
    <row r="59" spans="1:13" s="35" customFormat="1" ht="20.149999999999999" customHeight="1">
      <c r="A59" s="334"/>
      <c r="B59" s="59">
        <f>AB組合元データ!B59</f>
        <v>45816</v>
      </c>
      <c r="C59" s="60" t="str">
        <f>AB組合元データ!C59</f>
        <v>日</v>
      </c>
      <c r="D59" s="60" t="str">
        <f>AB組合元データ!D59</f>
        <v>近大附属</v>
      </c>
      <c r="E59" s="61">
        <f>AB組合元データ!E59</f>
        <v>0.58333333333333337</v>
      </c>
      <c r="F59" s="106" t="s">
        <v>382</v>
      </c>
      <c r="G59" s="71" t="str">
        <f>VLOOKUP($F$2:$F$181,AB組合元データ!$F$2:$I$181,2,FALSE)</f>
        <v>近大附属Ｂ</v>
      </c>
      <c r="H59" s="72" t="str">
        <f>AB組合元データ!H59</f>
        <v>VS</v>
      </c>
      <c r="I59" s="71" t="str">
        <f>VLOOKUP($F$2:$F$181,AB組合元データ!$F$2:$I$181,4,FALSE)</f>
        <v>興國C</v>
      </c>
      <c r="J59" s="138" t="s">
        <v>253</v>
      </c>
      <c r="K59" s="142" t="s">
        <v>272</v>
      </c>
      <c r="L59" s="237" t="s">
        <v>272</v>
      </c>
      <c r="M59" s="217" t="s">
        <v>416</v>
      </c>
    </row>
    <row r="60" spans="1:13" s="35" customFormat="1" ht="20.149999999999999" customHeight="1">
      <c r="A60" s="334"/>
      <c r="B60" s="59" t="str">
        <f>AB組合元データ!B60</f>
        <v>〃</v>
      </c>
      <c r="C60" s="60" t="str">
        <f>AB組合元データ!C60</f>
        <v>〃</v>
      </c>
      <c r="D60" s="60" t="str">
        <f>AB組合元データ!D60</f>
        <v>関大高槻グラウンド</v>
      </c>
      <c r="E60" s="61">
        <f>AB組合元データ!E60</f>
        <v>0.375</v>
      </c>
      <c r="F60" s="106" t="s">
        <v>384</v>
      </c>
      <c r="G60" s="71" t="str">
        <f>VLOOKUP($F$2:$F$181,AB組合元データ!$F$2:$I$181,2,FALSE)</f>
        <v>関大一</v>
      </c>
      <c r="H60" s="72" t="str">
        <f>AB組合元データ!H60</f>
        <v>VS</v>
      </c>
      <c r="I60" s="71" t="str">
        <f>VLOOKUP($F$2:$F$181,AB組合元データ!$F$2:$I$181,4,FALSE)</f>
        <v>千里</v>
      </c>
      <c r="J60" s="138" t="s">
        <v>253</v>
      </c>
      <c r="K60" s="142" t="s">
        <v>298</v>
      </c>
      <c r="L60" s="143" t="s">
        <v>240</v>
      </c>
    </row>
    <row r="61" spans="1:13" s="35" customFormat="1" ht="20.149999999999999" customHeight="1" thickBot="1">
      <c r="A61" s="335"/>
      <c r="B61" s="62" t="str">
        <f>AB組合元データ!B61</f>
        <v>〃</v>
      </c>
      <c r="C61" s="63" t="str">
        <f>AB組合元データ!C61</f>
        <v>〃</v>
      </c>
      <c r="D61" s="63" t="str">
        <f>AB組合元データ!D61</f>
        <v>〃</v>
      </c>
      <c r="E61" s="64">
        <f>AB組合元データ!E61</f>
        <v>0.45833333333333331</v>
      </c>
      <c r="F61" s="107" t="s">
        <v>397</v>
      </c>
      <c r="G61" s="77" t="str">
        <f>VLOOKUP($F$2:$F$181,AB組合元データ!$F$2:$I$181,2,FALSE)</f>
        <v>大阪学院B</v>
      </c>
      <c r="H61" s="75" t="str">
        <f>AB組合元データ!H61</f>
        <v>VS</v>
      </c>
      <c r="I61" s="77" t="str">
        <f>VLOOKUP($F$2:$F$181,AB組合元データ!$F$2:$I$181,4,FALSE)</f>
        <v>ガンバ大阪B</v>
      </c>
      <c r="J61" s="140" t="s">
        <v>253</v>
      </c>
      <c r="K61" s="144" t="s">
        <v>278</v>
      </c>
      <c r="L61" s="145" t="s">
        <v>264</v>
      </c>
    </row>
    <row r="62" spans="1:13" s="35" customFormat="1" ht="20.149999999999999" customHeight="1">
      <c r="A62" s="333">
        <v>7</v>
      </c>
      <c r="B62" s="56">
        <f>AB組合元データ!B62</f>
        <v>45822</v>
      </c>
      <c r="C62" s="57" t="str">
        <f>AB組合元データ!C62</f>
        <v>土</v>
      </c>
      <c r="D62" s="57" t="str">
        <f>AB組合元データ!D62</f>
        <v>鶴見緑地第１球技場</v>
      </c>
      <c r="E62" s="58">
        <f>AB組合元データ!E62</f>
        <v>0.75</v>
      </c>
      <c r="F62" s="105" t="s">
        <v>79</v>
      </c>
      <c r="G62" s="69" t="str">
        <f>VLOOKUP($F$2:$F$181,AB組合元データ!$F$2:$I$181,2,FALSE)</f>
        <v>千里</v>
      </c>
      <c r="H62" s="70" t="str">
        <f>AB組合元データ!H62</f>
        <v>VS</v>
      </c>
      <c r="I62" s="69" t="str">
        <f>VLOOKUP($F$2:$F$181,AB組合元データ!$F$2:$I$181,4,FALSE)</f>
        <v>大阪立命館</v>
      </c>
      <c r="J62" s="137" t="s">
        <v>253</v>
      </c>
      <c r="K62" s="154" t="s">
        <v>228</v>
      </c>
      <c r="L62" s="155" t="s">
        <v>228</v>
      </c>
      <c r="M62" s="151" t="s">
        <v>316</v>
      </c>
    </row>
    <row r="63" spans="1:13" s="35" customFormat="1" ht="20.149999999999999" customHeight="1">
      <c r="A63" s="334"/>
      <c r="B63" s="59" t="str">
        <f>AB組合元データ!B63</f>
        <v>〃</v>
      </c>
      <c r="C63" s="60" t="str">
        <f>AB組合元データ!C63</f>
        <v>〃</v>
      </c>
      <c r="D63" s="60" t="str">
        <f>AB組合元データ!D63</f>
        <v>大阪桐蔭生駒グラウンド</v>
      </c>
      <c r="E63" s="61">
        <f>AB組合元データ!E63</f>
        <v>0.66666666666666663</v>
      </c>
      <c r="F63" s="106" t="s">
        <v>96</v>
      </c>
      <c r="G63" s="71" t="str">
        <f>VLOOKUP($F$2:$F$181,AB組合元データ!$F$2:$I$181,2,FALSE)</f>
        <v>大阪桐蔭B</v>
      </c>
      <c r="H63" s="72" t="str">
        <f>AB組合元データ!H63</f>
        <v>VS</v>
      </c>
      <c r="I63" s="71" t="str">
        <f>VLOOKUP($F$2:$F$181,AB組合元データ!$F$2:$I$181,4,FALSE)</f>
        <v>商大高</v>
      </c>
      <c r="J63" s="138" t="s">
        <v>253</v>
      </c>
      <c r="K63" s="152" t="s">
        <v>278</v>
      </c>
      <c r="L63" s="153" t="s">
        <v>278</v>
      </c>
      <c r="M63" s="151" t="s">
        <v>316</v>
      </c>
    </row>
    <row r="64" spans="1:13" s="35" customFormat="1" ht="20.149999999999999" customHeight="1">
      <c r="A64" s="334"/>
      <c r="B64" s="59" t="str">
        <f>AB組合元データ!B64</f>
        <v>〃</v>
      </c>
      <c r="C64" s="60" t="str">
        <f>AB組合元データ!C64</f>
        <v>〃</v>
      </c>
      <c r="D64" s="60" t="str">
        <f>AB組合元データ!D64</f>
        <v>摂津</v>
      </c>
      <c r="E64" s="205">
        <f>AB組合元データ!E64</f>
        <v>0.5625</v>
      </c>
      <c r="F64" s="106" t="s">
        <v>95</v>
      </c>
      <c r="G64" s="71" t="str">
        <f>VLOOKUP($F$2:$F$181,AB組合元データ!$F$2:$I$181,2,FALSE)</f>
        <v>摂津</v>
      </c>
      <c r="H64" s="72" t="str">
        <f>AB組合元データ!H64</f>
        <v>VS</v>
      </c>
      <c r="I64" s="71" t="str">
        <f>VLOOKUP($F$2:$F$181,AB組合元データ!$F$2:$I$181,4,FALSE)</f>
        <v>ガンバ大阪B</v>
      </c>
      <c r="J64" s="138" t="s">
        <v>253</v>
      </c>
      <c r="K64" s="161" t="s">
        <v>288</v>
      </c>
      <c r="L64" s="160" t="s">
        <v>276</v>
      </c>
    </row>
    <row r="65" spans="1:13" s="35" customFormat="1" ht="20.149999999999999" customHeight="1">
      <c r="A65" s="334"/>
      <c r="B65" s="59" t="str">
        <f>AB組合元データ!B65</f>
        <v>〃</v>
      </c>
      <c r="C65" s="60" t="str">
        <f>AB組合元データ!C65</f>
        <v>〃</v>
      </c>
      <c r="D65" s="60" t="str">
        <f>AB組合元データ!D65</f>
        <v>〃</v>
      </c>
      <c r="E65" s="205">
        <f>AB組合元データ!E65</f>
        <v>0.65625</v>
      </c>
      <c r="F65" s="106" t="s">
        <v>368</v>
      </c>
      <c r="G65" s="71" t="str">
        <f>VLOOKUP($F$2:$F$181,AB組合元データ!$F$2:$I$181,2,FALSE)</f>
        <v>アサンプション</v>
      </c>
      <c r="H65" s="72" t="str">
        <f>AB組合元データ!H65</f>
        <v>VS</v>
      </c>
      <c r="I65" s="71" t="str">
        <f>VLOOKUP($F$2:$F$181,AB組合元データ!$F$2:$I$181,4,FALSE)</f>
        <v>東大阪大柏原</v>
      </c>
      <c r="J65" s="138" t="s">
        <v>253</v>
      </c>
      <c r="K65" s="142" t="s">
        <v>390</v>
      </c>
      <c r="L65" s="143" t="s">
        <v>240</v>
      </c>
    </row>
    <row r="66" spans="1:13" s="35" customFormat="1" ht="20.149999999999999" customHeight="1">
      <c r="A66" s="334"/>
      <c r="B66" s="59">
        <f>AB組合元データ!B66</f>
        <v>45823</v>
      </c>
      <c r="C66" s="60" t="str">
        <f>AB組合元データ!C66</f>
        <v>日</v>
      </c>
      <c r="D66" s="60" t="str">
        <f>AB組合元データ!D66</f>
        <v>セレッソ舞洲人工芝</v>
      </c>
      <c r="E66" s="61">
        <f>AB組合元データ!E66</f>
        <v>0.40625</v>
      </c>
      <c r="F66" s="106" t="s">
        <v>369</v>
      </c>
      <c r="G66" s="71" t="str">
        <f>VLOOKUP($F$2:$F$181,AB組合元データ!$F$2:$I$181,2,FALSE)</f>
        <v>近大附属Ｂ</v>
      </c>
      <c r="H66" s="72" t="str">
        <f>AB組合元データ!H66</f>
        <v>VS</v>
      </c>
      <c r="I66" s="71" t="str">
        <f>VLOOKUP($F$2:$F$181,AB組合元データ!$F$2:$I$181,4,FALSE)</f>
        <v>セレッソ大阪Ｂ</v>
      </c>
      <c r="J66" s="138" t="s">
        <v>253</v>
      </c>
      <c r="K66" s="161" t="s">
        <v>298</v>
      </c>
      <c r="L66" s="160" t="s">
        <v>292</v>
      </c>
    </row>
    <row r="67" spans="1:13" s="35" customFormat="1" ht="20.149999999999999" customHeight="1">
      <c r="A67" s="334"/>
      <c r="B67" s="59" t="str">
        <f>AB組合元データ!B67</f>
        <v>〃</v>
      </c>
      <c r="C67" s="60" t="str">
        <f>AB組合元データ!C67</f>
        <v>〃</v>
      </c>
      <c r="D67" s="60" t="str">
        <f>AB組合元データ!D67</f>
        <v>〃</v>
      </c>
      <c r="E67" s="61">
        <f>AB組合元データ!E67</f>
        <v>0.52083333333333337</v>
      </c>
      <c r="F67" s="106" t="s">
        <v>370</v>
      </c>
      <c r="G67" s="71" t="str">
        <f>VLOOKUP($F$2:$F$181,AB組合元データ!$F$2:$I$181,2,FALSE)</f>
        <v>香里ヌヴェール</v>
      </c>
      <c r="H67" s="71" t="str">
        <f>AB組合元データ!H67</f>
        <v>VS</v>
      </c>
      <c r="I67" s="71" t="str">
        <f>VLOOKUP($F$2:$F$181,AB組合元データ!$F$2:$I$181,4,FALSE)</f>
        <v>大阪学院B</v>
      </c>
      <c r="J67" s="138" t="s">
        <v>253</v>
      </c>
      <c r="K67" s="142" t="s">
        <v>229</v>
      </c>
      <c r="L67" s="143" t="s">
        <v>226</v>
      </c>
    </row>
    <row r="68" spans="1:13" s="35" customFormat="1" ht="20.149999999999999" customHeight="1">
      <c r="A68" s="334"/>
      <c r="B68" s="59" t="str">
        <f>AB組合元データ!B68</f>
        <v>〃</v>
      </c>
      <c r="C68" s="60" t="str">
        <f>AB組合元データ!C68</f>
        <v>〃</v>
      </c>
      <c r="D68" s="60" t="str">
        <f>AB組合元データ!D68</f>
        <v>帝塚山泉ヶ丘</v>
      </c>
      <c r="E68" s="61">
        <f>AB組合元データ!E68</f>
        <v>0.65625</v>
      </c>
      <c r="F68" s="106" t="s">
        <v>372</v>
      </c>
      <c r="G68" s="71" t="str">
        <f>VLOOKUP($F$2:$F$181,AB組合元データ!$F$2:$I$181,2,FALSE)</f>
        <v>清明学院</v>
      </c>
      <c r="H68" s="71" t="str">
        <f>AB組合元データ!H68</f>
        <v>VS</v>
      </c>
      <c r="I68" s="71" t="str">
        <f>VLOOKUP($F$2:$F$181,AB組合元データ!$F$2:$I$181,4,FALSE)</f>
        <v>賢明学院</v>
      </c>
      <c r="J68" s="138" t="s">
        <v>253</v>
      </c>
      <c r="K68" s="142" t="s">
        <v>248</v>
      </c>
      <c r="L68" s="143" t="s">
        <v>278</v>
      </c>
    </row>
    <row r="69" spans="1:13" s="35" customFormat="1" ht="20.149999999999999" customHeight="1">
      <c r="A69" s="334"/>
      <c r="B69" s="59" t="str">
        <f>AB組合元データ!B69</f>
        <v>〃</v>
      </c>
      <c r="C69" s="60" t="str">
        <f>AB組合元データ!C69</f>
        <v>〃</v>
      </c>
      <c r="D69" s="60" t="str">
        <f>AB組合元データ!D69</f>
        <v>〃</v>
      </c>
      <c r="E69" s="61">
        <f>AB組合元データ!E69</f>
        <v>0.75</v>
      </c>
      <c r="F69" s="106" t="s">
        <v>81</v>
      </c>
      <c r="G69" s="71" t="str">
        <f>VLOOKUP($F$2:$F$181,AB組合元データ!$F$2:$I$181,2,FALSE)</f>
        <v>帝塚山泉ヶ丘</v>
      </c>
      <c r="H69" s="71" t="str">
        <f>AB組合元データ!H69</f>
        <v>VS</v>
      </c>
      <c r="I69" s="71" t="str">
        <f>VLOOKUP($F$2:$F$181,AB組合元データ!$F$2:$I$181,4,FALSE)</f>
        <v>関大一</v>
      </c>
      <c r="J69" s="138" t="s">
        <v>253</v>
      </c>
      <c r="K69" s="142" t="s">
        <v>238</v>
      </c>
      <c r="L69" s="143" t="s">
        <v>228</v>
      </c>
    </row>
    <row r="70" spans="1:13" s="35" customFormat="1" ht="20.149999999999999" customHeight="1">
      <c r="A70" s="334"/>
      <c r="B70" s="59" t="str">
        <f>AB組合元データ!B70</f>
        <v>〃</v>
      </c>
      <c r="C70" s="60" t="str">
        <f>AB組合元データ!C70</f>
        <v>〃</v>
      </c>
      <c r="D70" s="60" t="str">
        <f>AB組合元データ!D70</f>
        <v>履正社茨木Ｇ</v>
      </c>
      <c r="E70" s="61">
        <f>AB組合元データ!E70</f>
        <v>0.625</v>
      </c>
      <c r="F70" s="106" t="s">
        <v>371</v>
      </c>
      <c r="G70" s="71" t="str">
        <f>VLOOKUP($F$2:$F$181,AB組合元データ!$F$2:$I$181,2,FALSE)</f>
        <v>桜宮</v>
      </c>
      <c r="H70" s="71" t="str">
        <f>AB組合元データ!H70</f>
        <v>VS</v>
      </c>
      <c r="I70" s="71" t="str">
        <f>VLOOKUP($F$2:$F$181,AB組合元データ!$F$2:$I$181,4,FALSE)</f>
        <v>履正社C</v>
      </c>
      <c r="J70" s="138" t="s">
        <v>253</v>
      </c>
      <c r="K70" s="142" t="s">
        <v>294</v>
      </c>
      <c r="L70" s="143" t="s">
        <v>280</v>
      </c>
    </row>
    <row r="71" spans="1:13" s="35" customFormat="1" ht="20.149999999999999" customHeight="1" thickBot="1">
      <c r="A71" s="335"/>
      <c r="B71" s="62" t="str">
        <f>AB組合元データ!B71</f>
        <v>〃</v>
      </c>
      <c r="C71" s="63" t="str">
        <f>AB組合元データ!C71</f>
        <v>〃</v>
      </c>
      <c r="D71" s="63" t="str">
        <f>AB組合元データ!D71</f>
        <v>〃</v>
      </c>
      <c r="E71" s="64">
        <f>AB組合元データ!E71</f>
        <v>0.72916666666666663</v>
      </c>
      <c r="F71" s="107" t="s">
        <v>379</v>
      </c>
      <c r="G71" s="77" t="str">
        <f>VLOOKUP($F$2:$F$181,AB組合元データ!$F$2:$I$181,2,FALSE)</f>
        <v>興國C</v>
      </c>
      <c r="H71" s="77" t="str">
        <f>AB組合元データ!H71</f>
        <v>VS</v>
      </c>
      <c r="I71" s="77" t="str">
        <f>VLOOKUP($F$2:$F$181,AB組合元データ!$F$2:$I$181,4,FALSE)</f>
        <v>大阪偕星</v>
      </c>
      <c r="J71" s="140" t="s">
        <v>253</v>
      </c>
      <c r="K71" s="144" t="s">
        <v>272</v>
      </c>
      <c r="L71" s="145" t="s">
        <v>266</v>
      </c>
    </row>
    <row r="72" spans="1:13" s="35" customFormat="1" ht="20.149999999999999" customHeight="1">
      <c r="A72" s="333">
        <v>8</v>
      </c>
      <c r="B72" s="56">
        <f>AB組合元データ!B72</f>
        <v>45829</v>
      </c>
      <c r="C72" s="57" t="str">
        <f>AB組合元データ!C72</f>
        <v>土</v>
      </c>
      <c r="D72" s="57" t="str">
        <f>AB組合元データ!D72</f>
        <v>摂津</v>
      </c>
      <c r="E72" s="58">
        <f>AB組合元データ!E72</f>
        <v>0.375</v>
      </c>
      <c r="F72" s="105" t="s">
        <v>105</v>
      </c>
      <c r="G72" s="69" t="str">
        <f>VLOOKUP($F$2:$F$181,AB組合元データ!$F$2:$I$181,2,FALSE)</f>
        <v>大阪学院B</v>
      </c>
      <c r="H72" s="70" t="str">
        <f>AB組合元データ!H72</f>
        <v>VS</v>
      </c>
      <c r="I72" s="69" t="str">
        <f>VLOOKUP($F$2:$F$181,AB組合元データ!$F$2:$I$181,4,FALSE)</f>
        <v>摂津</v>
      </c>
      <c r="J72" s="141" t="s">
        <v>253</v>
      </c>
      <c r="K72" s="146" t="s">
        <v>264</v>
      </c>
      <c r="L72" s="147" t="s">
        <v>229</v>
      </c>
    </row>
    <row r="73" spans="1:13" s="35" customFormat="1" ht="20.149999999999999" customHeight="1">
      <c r="A73" s="334"/>
      <c r="B73" s="59" t="str">
        <f>AB組合元データ!B73</f>
        <v>〃</v>
      </c>
      <c r="C73" s="60" t="str">
        <f>AB組合元データ!C73</f>
        <v>〃</v>
      </c>
      <c r="D73" s="60" t="str">
        <f>AB組合元データ!D73</f>
        <v>〃</v>
      </c>
      <c r="E73" s="61">
        <f>AB組合元データ!E73</f>
        <v>0.46875</v>
      </c>
      <c r="F73" s="106" t="s">
        <v>374</v>
      </c>
      <c r="G73" s="71" t="str">
        <f>VLOOKUP($F$2:$F$181,AB組合元データ!$F$2:$I$181,2,FALSE)</f>
        <v>千里</v>
      </c>
      <c r="H73" s="72" t="str">
        <f>AB組合元データ!H73</f>
        <v>VS</v>
      </c>
      <c r="I73" s="71" t="str">
        <f>VLOOKUP($F$2:$F$181,AB組合元データ!$F$2:$I$181,4,FALSE)</f>
        <v>近大附属Ｂ</v>
      </c>
      <c r="J73" s="138" t="s">
        <v>253</v>
      </c>
      <c r="K73" s="142" t="s">
        <v>239</v>
      </c>
      <c r="L73" s="143" t="s">
        <v>298</v>
      </c>
    </row>
    <row r="74" spans="1:13" s="35" customFormat="1" ht="20.149999999999999" customHeight="1">
      <c r="A74" s="334"/>
      <c r="B74" s="59" t="str">
        <f>AB組合元データ!B74</f>
        <v>〃</v>
      </c>
      <c r="C74" s="60" t="str">
        <f>AB組合元データ!C74</f>
        <v>〃</v>
      </c>
      <c r="D74" s="60" t="str">
        <f>AB組合元データ!D74</f>
        <v>OFA万博B</v>
      </c>
      <c r="E74" s="61">
        <f>AB組合元データ!E74</f>
        <v>0.41666666666666669</v>
      </c>
      <c r="F74" s="106" t="s">
        <v>103</v>
      </c>
      <c r="G74" s="71" t="str">
        <f>VLOOKUP($F$2:$F$181,AB組合元データ!$F$2:$I$181,2,FALSE)</f>
        <v>ガンバ大阪B</v>
      </c>
      <c r="H74" s="72" t="str">
        <f>AB組合元データ!H74</f>
        <v>VS</v>
      </c>
      <c r="I74" s="71" t="str">
        <f>VLOOKUP($F$2:$F$181,AB組合元データ!$F$2:$I$181,4,FALSE)</f>
        <v>清明学院</v>
      </c>
      <c r="J74" s="138" t="s">
        <v>253</v>
      </c>
      <c r="K74" s="152" t="s">
        <v>294</v>
      </c>
      <c r="L74" s="153" t="s">
        <v>294</v>
      </c>
      <c r="M74" s="151" t="s">
        <v>316</v>
      </c>
    </row>
    <row r="75" spans="1:13" s="35" customFormat="1" ht="20.149999999999999" customHeight="1">
      <c r="A75" s="334"/>
      <c r="B75" s="59">
        <f>AB組合元データ!B75</f>
        <v>45830</v>
      </c>
      <c r="C75" s="60" t="str">
        <f>AB組合元データ!C75</f>
        <v>日</v>
      </c>
      <c r="D75" s="202" t="str">
        <f>AB組合元データ!D75</f>
        <v>J-GREEN堺S１１</v>
      </c>
      <c r="E75" s="61">
        <f>AB組合元データ!E75</f>
        <v>0.47916666666666669</v>
      </c>
      <c r="F75" s="106" t="s">
        <v>377</v>
      </c>
      <c r="G75" s="71" t="str">
        <f>VLOOKUP($F$2:$F$181,AB組合元データ!$F$2:$I$181,2,FALSE)</f>
        <v>大阪立命館</v>
      </c>
      <c r="H75" s="72" t="str">
        <f>AB組合元データ!H75</f>
        <v>VS</v>
      </c>
      <c r="I75" s="71" t="str">
        <f>VLOOKUP($F$2:$F$181,AB組合元データ!$F$2:$I$181,4,FALSE)</f>
        <v>大阪偕星</v>
      </c>
      <c r="J75" s="138" t="s">
        <v>253</v>
      </c>
      <c r="K75" s="152" t="s">
        <v>315</v>
      </c>
      <c r="L75" s="153" t="s">
        <v>266</v>
      </c>
      <c r="M75" s="151" t="s">
        <v>316</v>
      </c>
    </row>
    <row r="76" spans="1:13" s="35" customFormat="1" ht="20.149999999999999" customHeight="1">
      <c r="A76" s="334"/>
      <c r="B76" s="59" t="str">
        <f>AB組合元データ!B76</f>
        <v>〃</v>
      </c>
      <c r="C76" s="60" t="str">
        <f>AB組合元データ!C76</f>
        <v>〃</v>
      </c>
      <c r="D76" s="202" t="str">
        <f>AB組合元データ!D76</f>
        <v>〃</v>
      </c>
      <c r="E76" s="61">
        <f>AB組合元データ!E76</f>
        <v>0.58333333333333337</v>
      </c>
      <c r="F76" s="106" t="s">
        <v>102</v>
      </c>
      <c r="G76" s="71" t="str">
        <f>VLOOKUP($F$2:$F$181,AB組合元データ!$F$2:$I$181,2,FALSE)</f>
        <v>商大高</v>
      </c>
      <c r="H76" s="72" t="str">
        <f>AB組合元データ!H76</f>
        <v>VS</v>
      </c>
      <c r="I76" s="71" t="str">
        <f>VLOOKUP($F$2:$F$181,AB組合元データ!$F$2:$I$181,4,FALSE)</f>
        <v>桜宮</v>
      </c>
      <c r="J76" s="138" t="s">
        <v>253</v>
      </c>
      <c r="K76" s="142" t="s">
        <v>278</v>
      </c>
      <c r="L76" s="143" t="s">
        <v>389</v>
      </c>
    </row>
    <row r="77" spans="1:13" s="35" customFormat="1" ht="20.149999999999999" customHeight="1">
      <c r="A77" s="334"/>
      <c r="B77" s="59" t="str">
        <f>AB組合元データ!B77</f>
        <v>〃</v>
      </c>
      <c r="C77" s="60" t="str">
        <f>AB組合元データ!C77</f>
        <v>〃</v>
      </c>
      <c r="D77" s="202" t="str">
        <f>AB組合元データ!D77</f>
        <v>〃</v>
      </c>
      <c r="E77" s="61">
        <f>AB組合元データ!E77</f>
        <v>0.6875</v>
      </c>
      <c r="F77" s="106" t="s">
        <v>378</v>
      </c>
      <c r="G77" s="71" t="str">
        <f>VLOOKUP($F$2:$F$181,AB組合元データ!$F$2:$I$181,2,FALSE)</f>
        <v>関大一</v>
      </c>
      <c r="H77" s="72" t="str">
        <f>AB組合元データ!H77</f>
        <v>VS</v>
      </c>
      <c r="I77" s="71" t="str">
        <f>VLOOKUP($F$2:$F$181,AB組合元データ!$F$2:$I$181,4,FALSE)</f>
        <v>東大阪大柏原</v>
      </c>
      <c r="J77" s="138" t="s">
        <v>253</v>
      </c>
      <c r="K77" s="152" t="s">
        <v>282</v>
      </c>
      <c r="L77" s="153" t="s">
        <v>282</v>
      </c>
      <c r="M77" s="151" t="s">
        <v>316</v>
      </c>
    </row>
    <row r="78" spans="1:13" s="35" customFormat="1" ht="20.149999999999999" customHeight="1">
      <c r="A78" s="334"/>
      <c r="B78" s="59" t="str">
        <f>AB組合元データ!B78</f>
        <v>〃</v>
      </c>
      <c r="C78" s="60" t="str">
        <f>AB組合元データ!C78</f>
        <v>〃</v>
      </c>
      <c r="D78" s="60" t="str">
        <f>AB組合元データ!D78</f>
        <v>セレッソ舞洲人工芝</v>
      </c>
      <c r="E78" s="61">
        <f>AB組合元データ!E78</f>
        <v>0.40625</v>
      </c>
      <c r="F78" s="106" t="s">
        <v>373</v>
      </c>
      <c r="G78" s="71" t="str">
        <f>VLOOKUP($F$2:$F$181,AB組合元データ!$F$2:$I$181,2,FALSE)</f>
        <v>帝塚山泉ヶ丘</v>
      </c>
      <c r="H78" s="72" t="str">
        <f>AB組合元データ!H78</f>
        <v>VS</v>
      </c>
      <c r="I78" s="71" t="str">
        <f>VLOOKUP($F$2:$F$181,AB組合元データ!$F$2:$I$181,4,FALSE)</f>
        <v>セレッソ大阪Ｂ</v>
      </c>
      <c r="J78" s="138" t="s">
        <v>253</v>
      </c>
      <c r="K78" s="142" t="s">
        <v>241</v>
      </c>
      <c r="L78" s="143" t="s">
        <v>292</v>
      </c>
    </row>
    <row r="79" spans="1:13" s="35" customFormat="1" ht="20.149999999999999" customHeight="1">
      <c r="A79" s="334"/>
      <c r="B79" s="59" t="str">
        <f>AB組合元データ!B79</f>
        <v>〃</v>
      </c>
      <c r="C79" s="60" t="str">
        <f>AB組合元データ!C79</f>
        <v>〃</v>
      </c>
      <c r="D79" s="60" t="str">
        <f>AB組合元データ!D79</f>
        <v>〃</v>
      </c>
      <c r="E79" s="61">
        <f>AB組合元データ!E79</f>
        <v>0.52083333333333337</v>
      </c>
      <c r="F79" s="106" t="s">
        <v>376</v>
      </c>
      <c r="G79" s="71" t="str">
        <f>VLOOKUP($F$2:$F$181,AB組合元データ!$F$2:$I$181,2,FALSE)</f>
        <v>大阪桐蔭B</v>
      </c>
      <c r="H79" s="72" t="str">
        <f>AB組合元データ!H79</f>
        <v>VS</v>
      </c>
      <c r="I79" s="71" t="str">
        <f>VLOOKUP($F$2:$F$181,AB組合元データ!$F$2:$I$181,4,FALSE)</f>
        <v>香里ヌヴェール</v>
      </c>
      <c r="J79" s="138" t="s">
        <v>253</v>
      </c>
      <c r="K79" s="142" t="s">
        <v>248</v>
      </c>
      <c r="L79" s="143" t="s">
        <v>226</v>
      </c>
    </row>
    <row r="80" spans="1:13" s="35" customFormat="1" ht="20.149999999999999" customHeight="1">
      <c r="A80" s="334"/>
      <c r="B80" s="59" t="str">
        <f>AB組合元データ!B80</f>
        <v>〃</v>
      </c>
      <c r="C80" s="60" t="str">
        <f>AB組合元データ!C80</f>
        <v>〃</v>
      </c>
      <c r="D80" s="60" t="str">
        <f>AB組合元データ!D80</f>
        <v>履正社茨木Ｇ</v>
      </c>
      <c r="E80" s="61">
        <f>AB組合元データ!E80</f>
        <v>0.625</v>
      </c>
      <c r="F80" s="106" t="s">
        <v>392</v>
      </c>
      <c r="G80" s="71" t="str">
        <f>VLOOKUP($F$2:$F$181,AB組合元データ!$F$2:$I$181,2,FALSE)</f>
        <v>履正社C</v>
      </c>
      <c r="H80" s="72" t="str">
        <f>AB組合元データ!H80</f>
        <v>VS</v>
      </c>
      <c r="I80" s="71" t="str">
        <f>VLOOKUP($F$2:$F$181,AB組合元データ!$F$2:$I$181,4,FALSE)</f>
        <v>賢明学院</v>
      </c>
      <c r="J80" s="138" t="s">
        <v>253</v>
      </c>
      <c r="K80" s="142" t="s">
        <v>235</v>
      </c>
      <c r="L80" s="143" t="s">
        <v>276</v>
      </c>
    </row>
    <row r="81" spans="1:13" s="35" customFormat="1" ht="20.149999999999999" customHeight="1" thickBot="1">
      <c r="A81" s="336"/>
      <c r="B81" s="65" t="str">
        <f>AB組合元データ!B81</f>
        <v>〃</v>
      </c>
      <c r="C81" s="66" t="str">
        <f>AB組合元データ!C81</f>
        <v>〃</v>
      </c>
      <c r="D81" s="66" t="str">
        <f>AB組合元データ!D81</f>
        <v>〃</v>
      </c>
      <c r="E81" s="67">
        <f>AB組合元データ!E81</f>
        <v>0.72916666666666663</v>
      </c>
      <c r="F81" s="107" t="s">
        <v>375</v>
      </c>
      <c r="G81" s="78" t="str">
        <f>VLOOKUP($F$2:$F$181,AB組合元データ!$F$2:$I$181,2,FALSE)</f>
        <v>興國C</v>
      </c>
      <c r="H81" s="79" t="str">
        <f>AB組合元データ!H81</f>
        <v>VS</v>
      </c>
      <c r="I81" s="78" t="str">
        <f>VLOOKUP($F$2:$F$181,AB組合元データ!$F$2:$I$181,4,FALSE)</f>
        <v>アサンプション</v>
      </c>
      <c r="J81" s="139" t="s">
        <v>253</v>
      </c>
      <c r="K81" s="148" t="s">
        <v>228</v>
      </c>
      <c r="L81" s="149" t="s">
        <v>272</v>
      </c>
    </row>
    <row r="82" spans="1:13" s="35" customFormat="1" ht="20.149999999999999" customHeight="1">
      <c r="A82" s="333">
        <v>9</v>
      </c>
      <c r="B82" s="56">
        <f>AB組合元データ!B82</f>
        <v>45836</v>
      </c>
      <c r="C82" s="57" t="str">
        <f>AB組合元データ!C82</f>
        <v>土</v>
      </c>
      <c r="D82" s="57" t="str">
        <f>AB組合元データ!D82</f>
        <v>大枝公園</v>
      </c>
      <c r="E82" s="58">
        <f>AB組合元データ!E82</f>
        <v>0.75</v>
      </c>
      <c r="F82" s="105" t="s">
        <v>357</v>
      </c>
      <c r="G82" s="69" t="str">
        <f>VLOOKUP($F$2:$F$181,AB組合元データ!$F$2:$I$181,2,FALSE)</f>
        <v>アサンプション</v>
      </c>
      <c r="H82" s="70" t="str">
        <f>AB組合元データ!H82</f>
        <v>VS</v>
      </c>
      <c r="I82" s="69" t="str">
        <f>VLOOKUP($F$2:$F$181,AB組合元データ!$F$2:$I$181,4,FALSE)</f>
        <v>千里</v>
      </c>
      <c r="J82" s="137" t="s">
        <v>253</v>
      </c>
      <c r="K82" s="154" t="s">
        <v>272</v>
      </c>
      <c r="L82" s="155" t="s">
        <v>272</v>
      </c>
      <c r="M82" s="151" t="s">
        <v>316</v>
      </c>
    </row>
    <row r="83" spans="1:13" s="35" customFormat="1" ht="20.149999999999999" customHeight="1">
      <c r="A83" s="334"/>
      <c r="B83" s="59">
        <f>AB組合元データ!B83</f>
        <v>45837</v>
      </c>
      <c r="C83" s="60" t="str">
        <f>AB組合元データ!C83</f>
        <v>日</v>
      </c>
      <c r="D83" s="60" t="str">
        <f>AB組合元データ!D83</f>
        <v>摂津</v>
      </c>
      <c r="E83" s="205">
        <f>AB組合元データ!E83</f>
        <v>0.3611111111111111</v>
      </c>
      <c r="F83" s="106" t="s">
        <v>112</v>
      </c>
      <c r="G83" s="71" t="str">
        <f>VLOOKUP($F$2:$F$181,AB組合元データ!$F$2:$I$181,2,FALSE)</f>
        <v>清明学院</v>
      </c>
      <c r="H83" s="72" t="str">
        <f>AB組合元データ!H83</f>
        <v>VS</v>
      </c>
      <c r="I83" s="71" t="str">
        <f>VLOOKUP($F$2:$F$181,AB組合元データ!$F$2:$I$181,4,FALSE)</f>
        <v>摂津</v>
      </c>
      <c r="J83" s="138" t="s">
        <v>253</v>
      </c>
      <c r="K83" s="142" t="s">
        <v>235</v>
      </c>
      <c r="L83" s="143" t="s">
        <v>274</v>
      </c>
    </row>
    <row r="84" spans="1:13" s="35" customFormat="1" ht="20.149999999999999" customHeight="1">
      <c r="A84" s="334"/>
      <c r="B84" s="59" t="str">
        <f>AB組合元データ!B84</f>
        <v>〃</v>
      </c>
      <c r="C84" s="60" t="str">
        <f>AB組合元データ!C84</f>
        <v>〃</v>
      </c>
      <c r="D84" s="60" t="str">
        <f>AB組合元データ!D84</f>
        <v>〃</v>
      </c>
      <c r="E84" s="205">
        <f>AB組合元データ!E84</f>
        <v>0.4513888888888889</v>
      </c>
      <c r="F84" s="106" t="s">
        <v>367</v>
      </c>
      <c r="G84" s="71" t="str">
        <f>VLOOKUP($F$2:$F$181,AB組合元データ!$F$2:$I$181,2,FALSE)</f>
        <v>大阪立命館</v>
      </c>
      <c r="H84" s="72" t="str">
        <f>AB組合元データ!H84</f>
        <v>VS</v>
      </c>
      <c r="I84" s="71" t="str">
        <f>VLOOKUP($F$2:$F$181,AB組合元データ!$F$2:$I$181,4,FALSE)</f>
        <v>興國C</v>
      </c>
      <c r="J84" s="138" t="s">
        <v>253</v>
      </c>
      <c r="K84" s="142" t="s">
        <v>238</v>
      </c>
      <c r="L84" s="143" t="s">
        <v>239</v>
      </c>
    </row>
    <row r="85" spans="1:13" s="35" customFormat="1" ht="20.149999999999999" customHeight="1">
      <c r="A85" s="334"/>
      <c r="B85" s="59" t="str">
        <f>AB組合元データ!B85</f>
        <v>〃</v>
      </c>
      <c r="C85" s="60" t="str">
        <f>AB組合元データ!C85</f>
        <v>〃</v>
      </c>
      <c r="D85" s="60" t="str">
        <f>AB組合元データ!D85</f>
        <v>セレッソ舞洲人工芝</v>
      </c>
      <c r="E85" s="61">
        <f>AB組合元データ!E85</f>
        <v>0.40625</v>
      </c>
      <c r="F85" s="106" t="s">
        <v>393</v>
      </c>
      <c r="G85" s="71" t="str">
        <f>VLOOKUP($F$2:$F$181,AB組合元データ!$F$2:$I$181,2,FALSE)</f>
        <v>セレッソ大阪Ｂ</v>
      </c>
      <c r="H85" s="72" t="str">
        <f>AB組合元データ!H85</f>
        <v>VS</v>
      </c>
      <c r="I85" s="71" t="str">
        <f>VLOOKUP($F$2:$F$181,AB組合元データ!$F$2:$I$181,4,FALSE)</f>
        <v>関大一</v>
      </c>
      <c r="J85" s="138" t="s">
        <v>253</v>
      </c>
      <c r="K85" s="142" t="s">
        <v>292</v>
      </c>
      <c r="L85" s="143" t="s">
        <v>266</v>
      </c>
    </row>
    <row r="86" spans="1:13" s="35" customFormat="1" ht="20.149999999999999" customHeight="1">
      <c r="A86" s="334"/>
      <c r="B86" s="59" t="str">
        <f>AB組合元データ!B86</f>
        <v>〃</v>
      </c>
      <c r="C86" s="60" t="str">
        <f>AB組合元データ!C86</f>
        <v>〃</v>
      </c>
      <c r="D86" s="60" t="str">
        <f>AB組合元データ!D86</f>
        <v>〃</v>
      </c>
      <c r="E86" s="61">
        <f>AB組合元データ!E86</f>
        <v>0.52083333333333337</v>
      </c>
      <c r="F86" s="106" t="s">
        <v>380</v>
      </c>
      <c r="G86" s="71" t="str">
        <f>VLOOKUP($F$2:$F$181,AB組合元データ!$F$2:$I$181,2,FALSE)</f>
        <v>桜宮</v>
      </c>
      <c r="H86" s="72" t="str">
        <f>AB組合元データ!H86</f>
        <v>VS</v>
      </c>
      <c r="I86" s="71" t="str">
        <f>VLOOKUP($F$2:$F$181,AB組合元データ!$F$2:$I$181,4,FALSE)</f>
        <v>香里ヌヴェール</v>
      </c>
      <c r="J86" s="138" t="s">
        <v>253</v>
      </c>
      <c r="K86" s="142" t="s">
        <v>278</v>
      </c>
      <c r="L86" s="143" t="s">
        <v>226</v>
      </c>
    </row>
    <row r="87" spans="1:13" s="35" customFormat="1" ht="20.149999999999999" customHeight="1">
      <c r="A87" s="334"/>
      <c r="B87" s="59" t="str">
        <f>AB組合元データ!B87</f>
        <v>〃</v>
      </c>
      <c r="C87" s="60" t="str">
        <f>AB組合元データ!C87</f>
        <v>〃</v>
      </c>
      <c r="D87" s="60" t="str">
        <f>AB組合元データ!D87</f>
        <v>帝塚山泉ヶ丘</v>
      </c>
      <c r="E87" s="61">
        <f>AB組合元データ!E87</f>
        <v>0.38541666666666669</v>
      </c>
      <c r="F87" s="106" t="s">
        <v>366</v>
      </c>
      <c r="G87" s="71" t="str">
        <f>VLOOKUP($F$2:$F$181,AB組合元データ!$F$2:$I$181,2,FALSE)</f>
        <v>大阪偕星</v>
      </c>
      <c r="H87" s="72" t="str">
        <f>AB組合元データ!H87</f>
        <v>VS</v>
      </c>
      <c r="I87" s="71" t="str">
        <f>VLOOKUP($F$2:$F$181,AB組合元データ!$F$2:$I$181,4,FALSE)</f>
        <v>帝塚山泉ヶ丘</v>
      </c>
      <c r="J87" s="138" t="s">
        <v>253</v>
      </c>
      <c r="K87" s="142" t="s">
        <v>241</v>
      </c>
      <c r="L87" s="143" t="s">
        <v>298</v>
      </c>
    </row>
    <row r="88" spans="1:13" s="35" customFormat="1" ht="20.149999999999999" customHeight="1">
      <c r="A88" s="334"/>
      <c r="B88" s="59" t="str">
        <f>AB組合元データ!B88</f>
        <v>〃</v>
      </c>
      <c r="C88" s="60" t="str">
        <f>AB組合元データ!C88</f>
        <v>〃</v>
      </c>
      <c r="D88" s="60" t="str">
        <f>AB組合元データ!D88</f>
        <v>〃</v>
      </c>
      <c r="E88" s="61">
        <f>AB組合元データ!E88</f>
        <v>0.47916666666666669</v>
      </c>
      <c r="F88" s="106" t="s">
        <v>113</v>
      </c>
      <c r="G88" s="71" t="str">
        <f>VLOOKUP($F$2:$F$181,AB組合元データ!$F$2:$I$181,2,FALSE)</f>
        <v>大阪桐蔭B</v>
      </c>
      <c r="H88" s="72" t="str">
        <f>AB組合元データ!H88</f>
        <v>VS</v>
      </c>
      <c r="I88" s="71" t="str">
        <f>VLOOKUP($F$2:$F$181,AB組合元データ!$F$2:$I$181,4,FALSE)</f>
        <v>大阪学院B</v>
      </c>
      <c r="J88" s="138" t="s">
        <v>253</v>
      </c>
      <c r="K88" s="142" t="s">
        <v>248</v>
      </c>
      <c r="L88" s="143" t="s">
        <v>294</v>
      </c>
    </row>
    <row r="89" spans="1:13" s="35" customFormat="1" ht="20.149999999999999" customHeight="1">
      <c r="A89" s="334"/>
      <c r="B89" s="59" t="str">
        <f>AB組合元データ!B89</f>
        <v>〃</v>
      </c>
      <c r="C89" s="60" t="str">
        <f>AB組合元データ!C89</f>
        <v>〃</v>
      </c>
      <c r="D89" s="60" t="str">
        <f>AB組合元データ!D89</f>
        <v>近大附属</v>
      </c>
      <c r="E89" s="61">
        <f>AB組合元データ!E89</f>
        <v>0.58333333333333337</v>
      </c>
      <c r="F89" s="106" t="s">
        <v>114</v>
      </c>
      <c r="G89" s="71" t="str">
        <f>VLOOKUP($F$2:$F$181,AB組合元データ!$F$2:$I$181,2,FALSE)</f>
        <v>賢明学院</v>
      </c>
      <c r="H89" s="72" t="str">
        <f>AB組合元データ!H89</f>
        <v>VS</v>
      </c>
      <c r="I89" s="71" t="str">
        <f>VLOOKUP($F$2:$F$181,AB組合元データ!$F$2:$I$181,4,FALSE)</f>
        <v>商大高</v>
      </c>
      <c r="J89" s="138" t="s">
        <v>253</v>
      </c>
      <c r="K89" s="142" t="s">
        <v>229</v>
      </c>
      <c r="L89" s="143" t="s">
        <v>389</v>
      </c>
    </row>
    <row r="90" spans="1:13" s="35" customFormat="1" ht="20.149999999999999" customHeight="1">
      <c r="A90" s="334"/>
      <c r="B90" s="59" t="str">
        <f>AB組合元データ!B90</f>
        <v>〃</v>
      </c>
      <c r="C90" s="60" t="str">
        <f>AB組合元データ!C90</f>
        <v>〃</v>
      </c>
      <c r="D90" s="60" t="str">
        <f>AB組合元データ!D90</f>
        <v>〃</v>
      </c>
      <c r="E90" s="61">
        <f>AB組合元データ!E90</f>
        <v>0.6875</v>
      </c>
      <c r="F90" s="106" t="s">
        <v>356</v>
      </c>
      <c r="G90" s="71" t="str">
        <f>VLOOKUP($F$2:$F$181,AB組合元データ!$F$2:$I$181,2,FALSE)</f>
        <v>東大阪大柏原</v>
      </c>
      <c r="H90" s="72" t="str">
        <f>AB組合元データ!H90</f>
        <v>VS</v>
      </c>
      <c r="I90" s="71" t="str">
        <f>VLOOKUP($F$2:$F$181,AB組合元データ!$F$2:$I$181,4,FALSE)</f>
        <v>近大附属Ｂ</v>
      </c>
      <c r="J90" s="138" t="s">
        <v>253</v>
      </c>
      <c r="K90" s="142" t="s">
        <v>228</v>
      </c>
      <c r="L90" s="143" t="s">
        <v>282</v>
      </c>
    </row>
    <row r="91" spans="1:13" s="35" customFormat="1" ht="20.149999999999999" customHeight="1" thickBot="1">
      <c r="A91" s="335"/>
      <c r="B91" s="62" t="str">
        <f>AB組合元データ!B91</f>
        <v>〃</v>
      </c>
      <c r="C91" s="63" t="str">
        <f>AB組合元データ!C91</f>
        <v>〃</v>
      </c>
      <c r="D91" s="63" t="str">
        <f>AB組合元データ!D91</f>
        <v>OFA万博B</v>
      </c>
      <c r="E91" s="64">
        <f>AB組合元データ!E91</f>
        <v>0.41666666666666669</v>
      </c>
      <c r="F91" s="107" t="s">
        <v>381</v>
      </c>
      <c r="G91" s="77" t="str">
        <f>VLOOKUP($F$2:$F$181,AB組合元データ!$F$2:$I$181,2,FALSE)</f>
        <v>ガンバ大阪B</v>
      </c>
      <c r="H91" s="75" t="str">
        <f>AB組合元データ!H91</f>
        <v>VS</v>
      </c>
      <c r="I91" s="77" t="str">
        <f>VLOOKUP($F$2:$F$181,AB組合元データ!$F$2:$I$181,4,FALSE)</f>
        <v>履正社C</v>
      </c>
      <c r="J91" s="140" t="s">
        <v>253</v>
      </c>
      <c r="K91" s="195" t="s">
        <v>264</v>
      </c>
      <c r="L91" s="196" t="s">
        <v>264</v>
      </c>
      <c r="M91" s="151" t="s">
        <v>316</v>
      </c>
    </row>
    <row r="92" spans="1:13" s="35" customFormat="1" ht="20.149999999999999" customHeight="1">
      <c r="A92" s="330">
        <v>10</v>
      </c>
      <c r="B92" s="56">
        <f>AB組合元データ!B92</f>
        <v>45906</v>
      </c>
      <c r="C92" s="57" t="str">
        <f>AB組合元データ!C92</f>
        <v>土</v>
      </c>
      <c r="D92" s="57" t="str">
        <f>AB組合元データ!D92</f>
        <v>OFA万博A</v>
      </c>
      <c r="E92" s="58">
        <f>AB組合元データ!E92</f>
        <v>0.39583333333333331</v>
      </c>
      <c r="F92" s="105" t="s">
        <v>117</v>
      </c>
      <c r="G92" s="69" t="str">
        <f>VLOOKUP($F$2:$F$181,AB組合元データ!$F$2:$I$181,2,FALSE)</f>
        <v>大阪偕星</v>
      </c>
      <c r="H92" s="70" t="str">
        <f>AB組合元データ!H92</f>
        <v>VS</v>
      </c>
      <c r="I92" s="69" t="str">
        <f>VLOOKUP($F$2:$F$181,AB組合元データ!$F$2:$I$181,4,FALSE)</f>
        <v>近大附属Ｂ</v>
      </c>
      <c r="J92" s="141" t="s">
        <v>253</v>
      </c>
      <c r="K92" s="254" t="s">
        <v>228</v>
      </c>
      <c r="L92" s="255" t="s">
        <v>228</v>
      </c>
      <c r="M92" s="151" t="s">
        <v>316</v>
      </c>
    </row>
    <row r="93" spans="1:13" s="35" customFormat="1" ht="20.149999999999999" customHeight="1">
      <c r="A93" s="331"/>
      <c r="B93" s="59" t="str">
        <f>AB組合元データ!B93</f>
        <v>〃</v>
      </c>
      <c r="C93" s="60" t="str">
        <f>AB組合元データ!C93</f>
        <v>〃</v>
      </c>
      <c r="D93" s="60" t="str">
        <f>AB組合元データ!D93</f>
        <v>〃</v>
      </c>
      <c r="E93" s="61">
        <f>AB組合元データ!E93</f>
        <v>0.5</v>
      </c>
      <c r="F93" s="106" t="s">
        <v>437</v>
      </c>
      <c r="G93" s="71" t="str">
        <f>VLOOKUP($F$2:$F$181,AB組合元データ!$F$2:$I$181,2,FALSE)</f>
        <v>香里ヌヴェール</v>
      </c>
      <c r="H93" s="72" t="str">
        <f>AB組合元データ!H93</f>
        <v>VS</v>
      </c>
      <c r="I93" s="71" t="str">
        <f>VLOOKUP($F$2:$F$181,AB組合元データ!$F$2:$I$181,4,FALSE)</f>
        <v>賢明学院</v>
      </c>
      <c r="J93" s="138" t="s">
        <v>253</v>
      </c>
      <c r="K93" s="142" t="s">
        <v>274</v>
      </c>
      <c r="L93" s="143" t="s">
        <v>276</v>
      </c>
    </row>
    <row r="94" spans="1:13" s="35" customFormat="1" ht="20.149999999999999" customHeight="1">
      <c r="A94" s="331"/>
      <c r="B94" s="59" t="str">
        <f>AB組合元データ!B94</f>
        <v>〃</v>
      </c>
      <c r="C94" s="60" t="str">
        <f>AB組合元データ!C94</f>
        <v>〃</v>
      </c>
      <c r="D94" s="60" t="str">
        <f>AB組合元データ!D94</f>
        <v>〃</v>
      </c>
      <c r="E94" s="61">
        <f>AB組合元データ!E94</f>
        <v>0.60416666666666663</v>
      </c>
      <c r="F94" s="106" t="s">
        <v>119</v>
      </c>
      <c r="G94" s="71" t="str">
        <f>VLOOKUP($F$2:$F$181,AB組合元データ!$F$2:$I$181,2,FALSE)</f>
        <v>アサンプション</v>
      </c>
      <c r="H94" s="72" t="str">
        <f>AB組合元データ!H94</f>
        <v>VS</v>
      </c>
      <c r="I94" s="71" t="str">
        <f>VLOOKUP($F$2:$F$181,AB組合元データ!$F$2:$I$181,4,FALSE)</f>
        <v>大阪立命館</v>
      </c>
      <c r="J94" s="138" t="s">
        <v>253</v>
      </c>
      <c r="K94" s="152" t="s">
        <v>426</v>
      </c>
      <c r="L94" s="153" t="s">
        <v>427</v>
      </c>
      <c r="M94" s="151" t="s">
        <v>316</v>
      </c>
    </row>
    <row r="95" spans="1:13" s="35" customFormat="1" ht="20.149999999999999" customHeight="1">
      <c r="A95" s="331"/>
      <c r="B95" s="59">
        <f>AB組合元データ!B95</f>
        <v>45907</v>
      </c>
      <c r="C95" s="60" t="str">
        <f>AB組合元データ!C95</f>
        <v>日</v>
      </c>
      <c r="D95" s="60" t="str">
        <f>AB組合元データ!D95</f>
        <v>セレッソ舞洲人工芝</v>
      </c>
      <c r="E95" s="61">
        <f>AB組合元データ!E95</f>
        <v>0.40625</v>
      </c>
      <c r="F95" s="106" t="s">
        <v>438</v>
      </c>
      <c r="G95" s="71" t="str">
        <f>VLOOKUP($F$2:$F$181,AB組合元データ!$F$2:$I$181,2,FALSE)</f>
        <v>千里</v>
      </c>
      <c r="H95" s="72" t="str">
        <f>AB組合元データ!H95</f>
        <v>VS</v>
      </c>
      <c r="I95" s="71" t="str">
        <f>VLOOKUP($F$2:$F$181,AB組合元データ!$F$2:$I$181,4,FALSE)</f>
        <v>セレッソ大阪Ｂ</v>
      </c>
      <c r="J95" s="138" t="s">
        <v>253</v>
      </c>
      <c r="K95" s="142" t="s">
        <v>315</v>
      </c>
      <c r="L95" s="143" t="s">
        <v>268</v>
      </c>
    </row>
    <row r="96" spans="1:13" s="35" customFormat="1" ht="20.149999999999999" customHeight="1">
      <c r="A96" s="331"/>
      <c r="B96" s="59" t="str">
        <f>AB組合元データ!B96</f>
        <v>〃</v>
      </c>
      <c r="C96" s="60" t="str">
        <f>AB組合元データ!C96</f>
        <v>〃</v>
      </c>
      <c r="D96" s="60" t="str">
        <f>AB組合元データ!D96</f>
        <v>〃</v>
      </c>
      <c r="E96" s="61">
        <f>AB組合元データ!E96</f>
        <v>0.52083333333333337</v>
      </c>
      <c r="F96" s="106" t="s">
        <v>439</v>
      </c>
      <c r="G96" s="71" t="str">
        <f>VLOOKUP($F$2:$F$181,AB組合元データ!$F$2:$I$181,2,FALSE)</f>
        <v>桜宮</v>
      </c>
      <c r="H96" s="72" t="str">
        <f>AB組合元データ!H96</f>
        <v>VS</v>
      </c>
      <c r="I96" s="71" t="str">
        <f>VLOOKUP($F$2:$F$181,AB組合元データ!$F$2:$I$181,4,FALSE)</f>
        <v>大阪桐蔭B</v>
      </c>
      <c r="J96" s="138" t="s">
        <v>253</v>
      </c>
      <c r="K96" s="142" t="s">
        <v>410</v>
      </c>
      <c r="L96" s="143" t="s">
        <v>226</v>
      </c>
    </row>
    <row r="97" spans="1:13" s="35" customFormat="1" ht="20.149999999999999" customHeight="1">
      <c r="A97" s="331"/>
      <c r="B97" s="59" t="str">
        <f>AB組合元データ!B97</f>
        <v>〃</v>
      </c>
      <c r="C97" s="60" t="str">
        <f>AB組合元データ!C97</f>
        <v>〃</v>
      </c>
      <c r="D97" s="60" t="str">
        <f>AB組合元データ!D97</f>
        <v>帝塚山泉ヶ丘</v>
      </c>
      <c r="E97" s="61">
        <f>AB組合元データ!E97</f>
        <v>0.65625</v>
      </c>
      <c r="F97" s="106" t="s">
        <v>440</v>
      </c>
      <c r="G97" s="71" t="str">
        <f>VLOOKUP($F$2:$F$181,AB組合元データ!$F$2:$I$181,2,FALSE)</f>
        <v>大阪学院B</v>
      </c>
      <c r="H97" s="72" t="str">
        <f>AB組合元データ!H97</f>
        <v>VS</v>
      </c>
      <c r="I97" s="71" t="str">
        <f>VLOOKUP($F$2:$F$181,AB組合元データ!$F$2:$I$181,4,FALSE)</f>
        <v>清明学院</v>
      </c>
      <c r="J97" s="138" t="s">
        <v>253</v>
      </c>
      <c r="K97" s="161" t="s">
        <v>288</v>
      </c>
      <c r="L97" s="160" t="s">
        <v>248</v>
      </c>
    </row>
    <row r="98" spans="1:13" s="35" customFormat="1" ht="20.149999999999999" customHeight="1">
      <c r="A98" s="331"/>
      <c r="B98" s="59" t="str">
        <f>AB組合元データ!B98</f>
        <v>〃</v>
      </c>
      <c r="C98" s="60" t="str">
        <f>AB組合元データ!C98</f>
        <v>〃</v>
      </c>
      <c r="D98" s="60" t="str">
        <f>AB組合元データ!D98</f>
        <v>〃</v>
      </c>
      <c r="E98" s="61">
        <f>AB組合元データ!E98</f>
        <v>0.75</v>
      </c>
      <c r="F98" s="106" t="s">
        <v>441</v>
      </c>
      <c r="G98" s="71" t="str">
        <f>VLOOKUP($F$2:$F$181,AB組合元データ!$F$2:$I$181,2,FALSE)</f>
        <v>帝塚山泉ヶ丘</v>
      </c>
      <c r="H98" s="72" t="str">
        <f>AB組合元データ!H98</f>
        <v>VS</v>
      </c>
      <c r="I98" s="71" t="str">
        <f>VLOOKUP($F$2:$F$181,AB組合元データ!$F$2:$I$181,4,FALSE)</f>
        <v>東大阪大柏原</v>
      </c>
      <c r="J98" s="138" t="s">
        <v>253</v>
      </c>
      <c r="K98" s="161" t="s">
        <v>238</v>
      </c>
      <c r="L98" s="160" t="s">
        <v>298</v>
      </c>
    </row>
    <row r="99" spans="1:13" s="35" customFormat="1" ht="20.149999999999999" customHeight="1">
      <c r="A99" s="331"/>
      <c r="B99" s="59" t="str">
        <f>AB組合元データ!B99</f>
        <v>〃</v>
      </c>
      <c r="C99" s="60" t="str">
        <f>AB組合元データ!C99</f>
        <v>〃</v>
      </c>
      <c r="D99" s="60" t="str">
        <f>AB組合元データ!D99</f>
        <v>履正社茨木Ｇ</v>
      </c>
      <c r="E99" s="61">
        <f>AB組合元データ!E99</f>
        <v>0.375</v>
      </c>
      <c r="F99" s="106" t="s">
        <v>442</v>
      </c>
      <c r="G99" s="71" t="str">
        <f>VLOOKUP($F$2:$F$181,AB組合元データ!$F$2:$I$181,2,FALSE)</f>
        <v>履正社C</v>
      </c>
      <c r="H99" s="72" t="str">
        <f>AB組合元データ!H99</f>
        <v>VS</v>
      </c>
      <c r="I99" s="71" t="str">
        <f>VLOOKUP($F$2:$F$181,AB組合元データ!$F$2:$I$181,4,FALSE)</f>
        <v>摂津</v>
      </c>
      <c r="J99" s="138" t="s">
        <v>253</v>
      </c>
      <c r="K99" s="142" t="s">
        <v>278</v>
      </c>
      <c r="L99" s="143" t="s">
        <v>280</v>
      </c>
    </row>
    <row r="100" spans="1:13" s="35" customFormat="1" ht="20.149999999999999" customHeight="1">
      <c r="A100" s="331"/>
      <c r="B100" s="59" t="str">
        <f>AB組合元データ!B100</f>
        <v>〃</v>
      </c>
      <c r="C100" s="60" t="str">
        <f>AB組合元データ!C100</f>
        <v>〃</v>
      </c>
      <c r="D100" s="60" t="str">
        <f>AB組合元データ!D100</f>
        <v>〃</v>
      </c>
      <c r="E100" s="61">
        <f>AB組合元データ!E100</f>
        <v>0.46875</v>
      </c>
      <c r="F100" s="106" t="s">
        <v>443</v>
      </c>
      <c r="G100" s="71" t="str">
        <f>VLOOKUP($F$2:$F$181,AB組合元データ!$F$2:$I$181,2,FALSE)</f>
        <v>興國C</v>
      </c>
      <c r="H100" s="72" t="str">
        <f>AB組合元データ!H100</f>
        <v>VS</v>
      </c>
      <c r="I100" s="71" t="str">
        <f>VLOOKUP($F$2:$F$181,AB組合元データ!$F$2:$I$181,4,FALSE)</f>
        <v>関大一</v>
      </c>
      <c r="J100" s="138" t="s">
        <v>253</v>
      </c>
      <c r="K100" s="142" t="s">
        <v>272</v>
      </c>
      <c r="L100" s="143" t="s">
        <v>239</v>
      </c>
    </row>
    <row r="101" spans="1:13" s="35" customFormat="1" ht="20.149999999999999" customHeight="1" thickBot="1">
      <c r="A101" s="332"/>
      <c r="B101" s="62" t="str">
        <f>AB組合元データ!B101</f>
        <v>〃</v>
      </c>
      <c r="C101" s="63" t="str">
        <f>AB組合元データ!C101</f>
        <v>〃</v>
      </c>
      <c r="D101" s="63" t="str">
        <f>AB組合元データ!D101</f>
        <v>OFA万博B</v>
      </c>
      <c r="E101" s="64">
        <f>AB組合元データ!E101</f>
        <v>0.41666666666666669</v>
      </c>
      <c r="F101" s="107" t="s">
        <v>444</v>
      </c>
      <c r="G101" s="77" t="str">
        <f>VLOOKUP($F$2:$F$181,AB組合元データ!$F$2:$I$181,2,FALSE)</f>
        <v>商大高</v>
      </c>
      <c r="H101" s="75" t="str">
        <f>AB組合元データ!H101</f>
        <v>VS</v>
      </c>
      <c r="I101" s="77" t="str">
        <f>VLOOKUP($F$2:$F$181,AB組合元データ!$F$2:$I$181,4,FALSE)</f>
        <v>ガンバ大阪B</v>
      </c>
      <c r="J101" s="139" t="s">
        <v>253</v>
      </c>
      <c r="K101" s="256" t="s">
        <v>294</v>
      </c>
      <c r="L101" s="257" t="s">
        <v>229</v>
      </c>
      <c r="M101" s="151" t="s">
        <v>316</v>
      </c>
    </row>
    <row r="102" spans="1:13" s="35" customFormat="1" ht="20.149999999999999" customHeight="1">
      <c r="A102" s="330">
        <v>11</v>
      </c>
      <c r="B102" s="56">
        <f>AB組合元データ!B102</f>
        <v>45913</v>
      </c>
      <c r="C102" s="57" t="str">
        <f>AB組合元データ!C102</f>
        <v>土</v>
      </c>
      <c r="D102" s="57" t="str">
        <f>AB組合元データ!D102</f>
        <v>摂津</v>
      </c>
      <c r="E102" s="282">
        <f>AB組合元データ!E102</f>
        <v>0.66666666666666663</v>
      </c>
      <c r="F102" s="105" t="s">
        <v>153</v>
      </c>
      <c r="G102" s="69" t="str">
        <f>VLOOKUP($F$2:$F$181,AB組合元データ!$F$2:$I$181,2,FALSE)</f>
        <v>摂津</v>
      </c>
      <c r="H102" s="70" t="str">
        <f>AB組合元データ!H102</f>
        <v>VS</v>
      </c>
      <c r="I102" s="69" t="str">
        <f>VLOOKUP($F$2:$F$181,AB組合元データ!$F$2:$I$181,4,FALSE)</f>
        <v>大阪桐蔭B</v>
      </c>
      <c r="J102" s="137" t="s">
        <v>253</v>
      </c>
      <c r="K102" s="154" t="s">
        <v>288</v>
      </c>
      <c r="L102" s="155" t="s">
        <v>266</v>
      </c>
      <c r="M102" s="151" t="s">
        <v>316</v>
      </c>
    </row>
    <row r="103" spans="1:13" s="35" customFormat="1" ht="20.149999999999999" customHeight="1">
      <c r="A103" s="331"/>
      <c r="B103" s="59">
        <f>AB組合元データ!B103</f>
        <v>45914</v>
      </c>
      <c r="C103" s="60" t="str">
        <f>AB組合元データ!C103</f>
        <v>日</v>
      </c>
      <c r="D103" s="202" t="str">
        <f>AB組合元データ!D103</f>
        <v>J-GREEN堺S11</v>
      </c>
      <c r="E103" s="61">
        <f>AB組合元データ!E103</f>
        <v>0.5625</v>
      </c>
      <c r="F103" s="106" t="s">
        <v>128</v>
      </c>
      <c r="G103" s="71" t="str">
        <f>VLOOKUP($F$2:$F$181,AB組合元データ!$F$2:$I$181,2,FALSE)</f>
        <v>千里</v>
      </c>
      <c r="H103" s="72" t="str">
        <f>AB組合元データ!H103</f>
        <v>VS</v>
      </c>
      <c r="I103" s="71" t="str">
        <f>VLOOKUP($F$2:$F$181,AB組合元データ!$F$2:$I$181,4,FALSE)</f>
        <v>東大阪大柏原</v>
      </c>
      <c r="J103" s="138" t="s">
        <v>253</v>
      </c>
      <c r="K103" s="152" t="s">
        <v>241</v>
      </c>
      <c r="L103" s="153" t="s">
        <v>274</v>
      </c>
      <c r="M103" s="151" t="s">
        <v>316</v>
      </c>
    </row>
    <row r="104" spans="1:13" s="35" customFormat="1" ht="20.149999999999999" customHeight="1">
      <c r="A104" s="331"/>
      <c r="B104" s="59" t="str">
        <f>AB組合元データ!B104</f>
        <v>〃</v>
      </c>
      <c r="C104" s="60" t="str">
        <f>AB組合元データ!C104</f>
        <v>〃</v>
      </c>
      <c r="D104" s="202" t="str">
        <f>AB組合元データ!D104</f>
        <v>〃</v>
      </c>
      <c r="E104" s="61">
        <f>AB組合元データ!E104</f>
        <v>0.66666666666666663</v>
      </c>
      <c r="F104" s="106" t="s">
        <v>445</v>
      </c>
      <c r="G104" s="71" t="str">
        <f>VLOOKUP($F$2:$F$181,AB組合元データ!$F$2:$I$181,2,FALSE)</f>
        <v>大阪立命館</v>
      </c>
      <c r="H104" s="72" t="str">
        <f>AB組合元データ!H104</f>
        <v>VS</v>
      </c>
      <c r="I104" s="71" t="str">
        <f>VLOOKUP($F$2:$F$181,AB組合元データ!$F$2:$I$181,4,FALSE)</f>
        <v>近大附属Ｂ</v>
      </c>
      <c r="J104" s="138" t="s">
        <v>253</v>
      </c>
      <c r="K104" s="152" t="s">
        <v>241</v>
      </c>
      <c r="L104" s="153" t="s">
        <v>264</v>
      </c>
      <c r="M104" s="151" t="s">
        <v>316</v>
      </c>
    </row>
    <row r="105" spans="1:13" s="35" customFormat="1" ht="20.149999999999999" customHeight="1">
      <c r="A105" s="331"/>
      <c r="B105" s="59" t="str">
        <f>AB組合元データ!B105</f>
        <v>〃</v>
      </c>
      <c r="C105" s="60" t="str">
        <f>AB組合元データ!C105</f>
        <v>〃</v>
      </c>
      <c r="D105" s="60" t="str">
        <f>AB組合元データ!D105</f>
        <v>セレッソ舞洲人工芝</v>
      </c>
      <c r="E105" s="61">
        <f>AB組合元データ!E105</f>
        <v>0.40625</v>
      </c>
      <c r="F105" s="106" t="s">
        <v>446</v>
      </c>
      <c r="G105" s="71" t="str">
        <f>VLOOKUP($F$2:$F$181,AB組合元データ!$F$2:$I$181,2,FALSE)</f>
        <v>興國C</v>
      </c>
      <c r="H105" s="72" t="str">
        <f>AB組合元データ!H105</f>
        <v>VS</v>
      </c>
      <c r="I105" s="71" t="str">
        <f>VLOOKUP($F$2:$F$181,AB組合元データ!$F$2:$I$181,4,FALSE)</f>
        <v>セレッソ大阪Ｂ</v>
      </c>
      <c r="J105" s="138" t="s">
        <v>253</v>
      </c>
      <c r="K105" s="142" t="s">
        <v>426</v>
      </c>
      <c r="L105" s="143" t="s">
        <v>296</v>
      </c>
    </row>
    <row r="106" spans="1:13" s="35" customFormat="1" ht="20.149999999999999" customHeight="1">
      <c r="A106" s="331"/>
      <c r="B106" s="59" t="str">
        <f>AB組合元データ!B106</f>
        <v>〃</v>
      </c>
      <c r="C106" s="60" t="str">
        <f>AB組合元データ!C106</f>
        <v>〃</v>
      </c>
      <c r="D106" s="60" t="str">
        <f>AB組合元データ!D106</f>
        <v>〃</v>
      </c>
      <c r="E106" s="61">
        <f>AB組合元データ!E106</f>
        <v>0.52083333333333337</v>
      </c>
      <c r="F106" s="106" t="s">
        <v>447</v>
      </c>
      <c r="G106" s="71" t="str">
        <f>VLOOKUP($F$2:$F$181,AB組合元データ!$F$2:$I$181,2,FALSE)</f>
        <v>清明学院</v>
      </c>
      <c r="H106" s="72" t="str">
        <f>AB組合元データ!H106</f>
        <v>VS</v>
      </c>
      <c r="I106" s="71" t="str">
        <f>VLOOKUP($F$2:$F$181,AB組合元データ!$F$2:$I$181,4,FALSE)</f>
        <v>香里ヌヴェール</v>
      </c>
      <c r="J106" s="138" t="s">
        <v>253</v>
      </c>
      <c r="K106" s="142" t="s">
        <v>235</v>
      </c>
      <c r="L106" s="143" t="s">
        <v>226</v>
      </c>
    </row>
    <row r="107" spans="1:13" s="35" customFormat="1" ht="20.149999999999999" customHeight="1">
      <c r="A107" s="331"/>
      <c r="B107" s="59" t="str">
        <f>AB組合元データ!B107</f>
        <v>〃</v>
      </c>
      <c r="C107" s="60" t="str">
        <f>AB組合元データ!C107</f>
        <v>〃</v>
      </c>
      <c r="D107" s="60" t="str">
        <f>AB組合元データ!D107</f>
        <v>帝塚山泉ヶ丘</v>
      </c>
      <c r="E107" s="61">
        <f>AB組合元データ!E107</f>
        <v>0.65625</v>
      </c>
      <c r="F107" s="106" t="s">
        <v>448</v>
      </c>
      <c r="G107" s="71" t="str">
        <f>VLOOKUP($F$2:$F$181,AB組合元データ!$F$2:$I$181,2,FALSE)</f>
        <v>賢明学院</v>
      </c>
      <c r="H107" s="72" t="str">
        <f>AB組合元データ!H107</f>
        <v>VS</v>
      </c>
      <c r="I107" s="71" t="str">
        <f>VLOOKUP($F$2:$F$181,AB組合元データ!$F$2:$I$181,4,FALSE)</f>
        <v>大阪学院B</v>
      </c>
      <c r="J107" s="138" t="s">
        <v>253</v>
      </c>
      <c r="K107" s="161" t="s">
        <v>248</v>
      </c>
      <c r="L107" s="160" t="s">
        <v>276</v>
      </c>
    </row>
    <row r="108" spans="1:13" s="35" customFormat="1" ht="20.149999999999999" customHeight="1">
      <c r="A108" s="331"/>
      <c r="B108" s="59" t="str">
        <f>AB組合元データ!B108</f>
        <v>〃</v>
      </c>
      <c r="C108" s="60" t="str">
        <f>AB組合元データ!C108</f>
        <v>〃</v>
      </c>
      <c r="D108" s="60" t="str">
        <f>AB組合元データ!D108</f>
        <v>〃</v>
      </c>
      <c r="E108" s="61">
        <f>AB組合元データ!E108</f>
        <v>0.75</v>
      </c>
      <c r="F108" s="106" t="s">
        <v>449</v>
      </c>
      <c r="G108" s="71" t="str">
        <f>VLOOKUP($F$2:$F$181,AB組合元データ!$F$2:$I$181,2,FALSE)</f>
        <v>帝塚山泉ヶ丘</v>
      </c>
      <c r="H108" s="72" t="str">
        <f>AB組合元データ!H108</f>
        <v>VS</v>
      </c>
      <c r="I108" s="71" t="str">
        <f>VLOOKUP($F$2:$F$181,AB組合元データ!$F$2:$I$181,4,FALSE)</f>
        <v>アサンプション</v>
      </c>
      <c r="J108" s="138" t="s">
        <v>253</v>
      </c>
      <c r="K108" s="161" t="s">
        <v>298</v>
      </c>
      <c r="L108" s="160" t="s">
        <v>228</v>
      </c>
    </row>
    <row r="109" spans="1:13" s="35" customFormat="1" ht="20.149999999999999" customHeight="1">
      <c r="A109" s="331"/>
      <c r="B109" s="59" t="str">
        <f>AB組合元データ!B109</f>
        <v>〃</v>
      </c>
      <c r="C109" s="60" t="str">
        <f>AB組合元データ!C109</f>
        <v>〃</v>
      </c>
      <c r="D109" s="60" t="str">
        <f>AB組合元データ!D109</f>
        <v>履正社茨木Ｇ</v>
      </c>
      <c r="E109" s="61">
        <f>AB組合元データ!E109</f>
        <v>0.375</v>
      </c>
      <c r="F109" s="106" t="s">
        <v>450</v>
      </c>
      <c r="G109" s="71" t="str">
        <f>VLOOKUP($F$2:$F$181,AB組合元データ!$F$2:$I$181,2,FALSE)</f>
        <v>履正社C</v>
      </c>
      <c r="H109" s="72" t="str">
        <f>AB組合元データ!H109</f>
        <v>VS</v>
      </c>
      <c r="I109" s="71" t="str">
        <f>VLOOKUP($F$2:$F$181,AB組合元データ!$F$2:$I$181,4,FALSE)</f>
        <v>商大高</v>
      </c>
      <c r="J109" s="138" t="s">
        <v>253</v>
      </c>
      <c r="K109" s="161" t="s">
        <v>278</v>
      </c>
      <c r="L109" s="160" t="s">
        <v>294</v>
      </c>
    </row>
    <row r="110" spans="1:13" s="35" customFormat="1" ht="20.149999999999999" customHeight="1">
      <c r="A110" s="331"/>
      <c r="B110" s="59" t="str">
        <f>AB組合元データ!B110</f>
        <v>〃</v>
      </c>
      <c r="C110" s="60" t="str">
        <f>AB組合元データ!C110</f>
        <v>〃</v>
      </c>
      <c r="D110" s="60" t="str">
        <f>AB組合元データ!D110</f>
        <v>〃</v>
      </c>
      <c r="E110" s="68">
        <f>AB組合元データ!E110</f>
        <v>0.46875</v>
      </c>
      <c r="F110" s="106" t="s">
        <v>127</v>
      </c>
      <c r="G110" s="71" t="str">
        <f>VLOOKUP($F$2:$F$181,AB組合元データ!$F$2:$I$181,2,FALSE)</f>
        <v>大阪偕星</v>
      </c>
      <c r="H110" s="72" t="str">
        <f>AB組合元データ!H110</f>
        <v>VS</v>
      </c>
      <c r="I110" s="71" t="str">
        <f>VLOOKUP($F$2:$F$181,AB組合元データ!$F$2:$I$181,4,FALSE)</f>
        <v>関大一</v>
      </c>
      <c r="J110" s="138" t="s">
        <v>253</v>
      </c>
      <c r="K110" s="142" t="s">
        <v>282</v>
      </c>
      <c r="L110" s="143" t="s">
        <v>272</v>
      </c>
    </row>
    <row r="111" spans="1:13" s="35" customFormat="1" ht="20.149999999999999" customHeight="1" thickBot="1">
      <c r="A111" s="332"/>
      <c r="B111" s="65" t="str">
        <f>AB組合元データ!B111</f>
        <v>〃</v>
      </c>
      <c r="C111" s="66" t="str">
        <f>AB組合元データ!C111</f>
        <v>〃</v>
      </c>
      <c r="D111" s="66" t="str">
        <f>AB組合元データ!D111</f>
        <v>OFA万博B</v>
      </c>
      <c r="E111" s="67">
        <f>AB組合元データ!E111</f>
        <v>0.41666666666666669</v>
      </c>
      <c r="F111" s="107" t="s">
        <v>451</v>
      </c>
      <c r="G111" s="78" t="str">
        <f>VLOOKUP($F$2:$F$181,AB組合元データ!$F$2:$I$181,2,FALSE)</f>
        <v>ガンバ大阪B</v>
      </c>
      <c r="H111" s="79" t="str">
        <f>AB組合元データ!H111</f>
        <v>VS</v>
      </c>
      <c r="I111" s="78" t="str">
        <f>VLOOKUP($F$2:$F$181,AB組合元データ!$F$2:$I$181,4,FALSE)</f>
        <v>桜宮</v>
      </c>
      <c r="J111" s="140" t="s">
        <v>253</v>
      </c>
      <c r="K111" s="195" t="s">
        <v>229</v>
      </c>
      <c r="L111" s="196" t="s">
        <v>239</v>
      </c>
      <c r="M111" s="151" t="s">
        <v>316</v>
      </c>
    </row>
    <row r="112" spans="1:13" s="35" customFormat="1" ht="20.149999999999999" customHeight="1">
      <c r="A112" s="330">
        <v>12</v>
      </c>
      <c r="B112" s="56">
        <f>AB組合元データ!B112</f>
        <v>45934</v>
      </c>
      <c r="C112" s="57" t="str">
        <f>AB組合元データ!C112</f>
        <v>土</v>
      </c>
      <c r="D112" s="57" t="str">
        <f>AB組合元データ!D112</f>
        <v>摂津</v>
      </c>
      <c r="E112" s="58">
        <f>AB組合元データ!E112</f>
        <v>0.375</v>
      </c>
      <c r="F112" s="105" t="s">
        <v>452</v>
      </c>
      <c r="G112" s="69" t="str">
        <f>VLOOKUP($F$2:$F$181,AB組合元データ!$F$2:$I$181,2,FALSE)</f>
        <v>商大高</v>
      </c>
      <c r="H112" s="70" t="str">
        <f>AB組合元データ!H112</f>
        <v>VS</v>
      </c>
      <c r="I112" s="69" t="str">
        <f>VLOOKUP($F$2:$F$181,AB組合元データ!$F$2:$I$181,4,FALSE)</f>
        <v>摂津</v>
      </c>
      <c r="J112" s="141" t="s">
        <v>253</v>
      </c>
      <c r="K112" s="163" t="s">
        <v>294</v>
      </c>
      <c r="L112" s="162" t="s">
        <v>389</v>
      </c>
    </row>
    <row r="113" spans="1:13" s="35" customFormat="1" ht="20.149999999999999" customHeight="1">
      <c r="A113" s="331"/>
      <c r="B113" s="59" t="str">
        <f>AB組合元データ!B113</f>
        <v>〃</v>
      </c>
      <c r="C113" s="60" t="str">
        <f>AB組合元データ!C113</f>
        <v>〃</v>
      </c>
      <c r="D113" s="60" t="str">
        <f>AB組合元データ!D113</f>
        <v>〃</v>
      </c>
      <c r="E113" s="61">
        <f>AB組合元データ!E113</f>
        <v>0.46875</v>
      </c>
      <c r="F113" s="106" t="s">
        <v>453</v>
      </c>
      <c r="G113" s="71" t="str">
        <f>VLOOKUP($F$2:$F$181,AB組合元データ!$F$2:$I$181,2,FALSE)</f>
        <v>東大阪大柏原</v>
      </c>
      <c r="H113" s="72" t="str">
        <f>AB組合元データ!H113</f>
        <v>VS</v>
      </c>
      <c r="I113" s="71" t="str">
        <f>VLOOKUP($F$2:$F$181,AB組合元データ!$F$2:$I$181,4,FALSE)</f>
        <v>大阪偕星</v>
      </c>
      <c r="J113" s="138" t="s">
        <v>253</v>
      </c>
      <c r="K113" s="152" t="s">
        <v>239</v>
      </c>
      <c r="L113" s="153" t="s">
        <v>239</v>
      </c>
      <c r="M113" s="151" t="s">
        <v>316</v>
      </c>
    </row>
    <row r="114" spans="1:13" s="35" customFormat="1" ht="20.149999999999999" customHeight="1">
      <c r="A114" s="331"/>
      <c r="B114" s="59">
        <f>AB組合元データ!B114</f>
        <v>45935</v>
      </c>
      <c r="C114" s="60" t="str">
        <f>AB組合元データ!C114</f>
        <v>日</v>
      </c>
      <c r="D114" s="60" t="str">
        <f>AB組合元データ!D114</f>
        <v>セレッソ舞洲人工芝</v>
      </c>
      <c r="E114" s="61">
        <f>AB組合元データ!E114</f>
        <v>0.40625</v>
      </c>
      <c r="F114" s="106" t="s">
        <v>454</v>
      </c>
      <c r="G114" s="71" t="str">
        <f>VLOOKUP($F$2:$F$181,AB組合元データ!$F$2:$I$181,2,FALSE)</f>
        <v>セレッソ大阪Ｂ</v>
      </c>
      <c r="H114" s="72" t="str">
        <f>AB組合元データ!H114</f>
        <v>VS</v>
      </c>
      <c r="I114" s="71" t="str">
        <f>VLOOKUP($F$2:$F$181,AB組合元データ!$F$2:$I$181,4,FALSE)</f>
        <v>大阪立命館</v>
      </c>
      <c r="J114" s="138" t="s">
        <v>253</v>
      </c>
      <c r="K114" s="142" t="s">
        <v>315</v>
      </c>
      <c r="L114" s="143" t="s">
        <v>298</v>
      </c>
    </row>
    <row r="115" spans="1:13" s="35" customFormat="1" ht="20.149999999999999" customHeight="1">
      <c r="A115" s="331"/>
      <c r="B115" s="59" t="str">
        <f>AB組合元データ!B115</f>
        <v>〃</v>
      </c>
      <c r="C115" s="60" t="str">
        <f>AB組合元データ!C115</f>
        <v>〃</v>
      </c>
      <c r="D115" s="60" t="str">
        <f>AB組合元データ!D115</f>
        <v>〃</v>
      </c>
      <c r="E115" s="61">
        <f>AB組合元データ!E115</f>
        <v>0.52083333333333337</v>
      </c>
      <c r="F115" s="106" t="s">
        <v>455</v>
      </c>
      <c r="G115" s="71" t="str">
        <f>VLOOKUP($F$2:$F$181,AB組合元データ!$F$2:$I$181,2,FALSE)</f>
        <v>大阪学院B</v>
      </c>
      <c r="H115" s="72" t="str">
        <f>AB組合元データ!H115</f>
        <v>VS</v>
      </c>
      <c r="I115" s="71" t="str">
        <f>VLOOKUP($F$2:$F$181,AB組合元データ!$F$2:$I$181,4,FALSE)</f>
        <v>桜宮</v>
      </c>
      <c r="J115" s="138" t="s">
        <v>253</v>
      </c>
      <c r="K115" s="142" t="s">
        <v>428</v>
      </c>
      <c r="L115" s="143" t="s">
        <v>226</v>
      </c>
    </row>
    <row r="116" spans="1:13" s="35" customFormat="1" ht="20.149999999999999" customHeight="1">
      <c r="A116" s="331"/>
      <c r="B116" s="59" t="str">
        <f>AB組合元データ!B116</f>
        <v>〃</v>
      </c>
      <c r="C116" s="60" t="str">
        <f>AB組合元データ!C116</f>
        <v>〃</v>
      </c>
      <c r="D116" s="60" t="str">
        <f>AB組合元データ!D116</f>
        <v>帝塚山泉ヶ丘</v>
      </c>
      <c r="E116" s="61">
        <f>AB組合元データ!E116</f>
        <v>0.65625</v>
      </c>
      <c r="F116" s="106" t="s">
        <v>456</v>
      </c>
      <c r="G116" s="71" t="str">
        <f>VLOOKUP($F$2:$F$181,AB組合元データ!$F$2:$I$181,2,FALSE)</f>
        <v>千里</v>
      </c>
      <c r="H116" s="72" t="str">
        <f>AB組合元データ!H116</f>
        <v>VS</v>
      </c>
      <c r="I116" s="71" t="str">
        <f>VLOOKUP($F$2:$F$181,AB組合元データ!$F$2:$I$181,4,FALSE)</f>
        <v>興國C</v>
      </c>
      <c r="J116" s="138" t="s">
        <v>253</v>
      </c>
      <c r="K116" s="152" t="s">
        <v>282</v>
      </c>
      <c r="L116" s="160" t="s">
        <v>248</v>
      </c>
      <c r="M116" s="151" t="s">
        <v>316</v>
      </c>
    </row>
    <row r="117" spans="1:13" s="35" customFormat="1" ht="20.149999999999999" customHeight="1">
      <c r="A117" s="331"/>
      <c r="B117" s="59" t="str">
        <f>AB組合元データ!B117</f>
        <v>〃</v>
      </c>
      <c r="C117" s="60" t="str">
        <f>AB組合元データ!C117</f>
        <v>〃</v>
      </c>
      <c r="D117" s="60" t="str">
        <f>AB組合元データ!D117</f>
        <v>〃</v>
      </c>
      <c r="E117" s="68">
        <f>AB組合元データ!E117</f>
        <v>0.75</v>
      </c>
      <c r="F117" s="106" t="s">
        <v>457</v>
      </c>
      <c r="G117" s="71" t="str">
        <f>VLOOKUP($F$2:$F$181,AB組合元データ!$F$2:$I$181,2,FALSE)</f>
        <v>近大附属Ｂ</v>
      </c>
      <c r="H117" s="72" t="str">
        <f>AB組合元データ!H117</f>
        <v>VS</v>
      </c>
      <c r="I117" s="71" t="str">
        <f>VLOOKUP($F$2:$F$181,AB組合元データ!$F$2:$I$181,4,FALSE)</f>
        <v>帝塚山泉ヶ丘</v>
      </c>
      <c r="J117" s="138" t="s">
        <v>253</v>
      </c>
      <c r="K117" s="152" t="s">
        <v>282</v>
      </c>
      <c r="L117" s="160" t="s">
        <v>264</v>
      </c>
      <c r="M117" s="151" t="s">
        <v>316</v>
      </c>
    </row>
    <row r="118" spans="1:13" s="35" customFormat="1" ht="20.149999999999999" customHeight="1">
      <c r="A118" s="331"/>
      <c r="B118" s="59" t="str">
        <f>AB組合元データ!B118</f>
        <v>〃</v>
      </c>
      <c r="C118" s="60" t="str">
        <f>AB組合元データ!C118</f>
        <v>〃</v>
      </c>
      <c r="D118" s="60" t="str">
        <f>AB組合元データ!D118</f>
        <v>履正社茨木Ｇ</v>
      </c>
      <c r="E118" s="68">
        <f>AB組合元データ!E118</f>
        <v>0.375</v>
      </c>
      <c r="F118" s="106" t="s">
        <v>458</v>
      </c>
      <c r="G118" s="71" t="str">
        <f>VLOOKUP($F$2:$F$181,AB組合元データ!$F$2:$I$181,2,FALSE)</f>
        <v>履正社C</v>
      </c>
      <c r="H118" s="72" t="str">
        <f>AB組合元データ!H118</f>
        <v>VS</v>
      </c>
      <c r="I118" s="71" t="str">
        <f>VLOOKUP($F$2:$F$181,AB組合元データ!$F$2:$I$181,4,FALSE)</f>
        <v>清明学院</v>
      </c>
      <c r="J118" s="138" t="s">
        <v>253</v>
      </c>
      <c r="K118" s="142" t="s">
        <v>275</v>
      </c>
      <c r="L118" s="143" t="s">
        <v>278</v>
      </c>
    </row>
    <row r="119" spans="1:13" s="35" customFormat="1" ht="20.149999999999999" customHeight="1">
      <c r="A119" s="331"/>
      <c r="B119" s="59" t="str">
        <f>AB組合元データ!B119</f>
        <v>〃</v>
      </c>
      <c r="C119" s="60" t="str">
        <f>AB組合元データ!C119</f>
        <v>〃</v>
      </c>
      <c r="D119" s="60" t="str">
        <f>AB組合元データ!D119</f>
        <v>〃</v>
      </c>
      <c r="E119" s="61">
        <f>AB組合元データ!E119</f>
        <v>0.46875</v>
      </c>
      <c r="F119" s="106" t="s">
        <v>459</v>
      </c>
      <c r="G119" s="71" t="str">
        <f>VLOOKUP($F$2:$F$181,AB組合元データ!$F$2:$I$181,2,FALSE)</f>
        <v>関大一</v>
      </c>
      <c r="H119" s="72" t="str">
        <f>AB組合元データ!H119</f>
        <v>VS</v>
      </c>
      <c r="I119" s="71" t="str">
        <f>VLOOKUP($F$2:$F$181,AB組合元データ!$F$2:$I$181,4,FALSE)</f>
        <v>アサンプション</v>
      </c>
      <c r="J119" s="138" t="s">
        <v>253</v>
      </c>
      <c r="K119" s="142" t="s">
        <v>272</v>
      </c>
      <c r="L119" s="143" t="s">
        <v>296</v>
      </c>
    </row>
    <row r="120" spans="1:13" s="35" customFormat="1" ht="20.149999999999999" customHeight="1">
      <c r="A120" s="331"/>
      <c r="B120" s="59" t="str">
        <f>AB組合元データ!B120</f>
        <v>〃</v>
      </c>
      <c r="C120" s="60" t="str">
        <f>AB組合元データ!C120</f>
        <v>〃</v>
      </c>
      <c r="D120" s="60" t="str">
        <f>AB組合元データ!D120</f>
        <v>OFA万博B</v>
      </c>
      <c r="E120" s="61">
        <f>AB組合元データ!E120</f>
        <v>0.41666666666666669</v>
      </c>
      <c r="F120" s="106" t="s">
        <v>460</v>
      </c>
      <c r="G120" s="71" t="str">
        <f>VLOOKUP($F$2:$F$181,AB組合元データ!$F$2:$I$181,2,FALSE)</f>
        <v>香里ヌヴェール</v>
      </c>
      <c r="H120" s="72" t="str">
        <f>AB組合元データ!H120</f>
        <v>VS</v>
      </c>
      <c r="I120" s="71" t="str">
        <f>VLOOKUP($F$2:$F$181,AB組合元データ!$F$2:$I$181,4,FALSE)</f>
        <v>ガンバ大阪B</v>
      </c>
      <c r="J120" s="138" t="s">
        <v>253</v>
      </c>
      <c r="K120" s="152" t="s">
        <v>235</v>
      </c>
      <c r="L120" s="153" t="s">
        <v>294</v>
      </c>
      <c r="M120" s="151" t="s">
        <v>316</v>
      </c>
    </row>
    <row r="121" spans="1:13" s="35" customFormat="1" ht="20.149999999999999" customHeight="1" thickBot="1">
      <c r="A121" s="332"/>
      <c r="B121" s="62" t="str">
        <f>AB組合元データ!B121</f>
        <v>〃</v>
      </c>
      <c r="C121" s="63" t="str">
        <f>AB組合元データ!C121</f>
        <v>〃</v>
      </c>
      <c r="D121" s="63" t="str">
        <f>AB組合元データ!D121</f>
        <v>大阪桐蔭生駒グラウンド</v>
      </c>
      <c r="E121" s="64">
        <f>AB組合元データ!E121</f>
        <v>0.375</v>
      </c>
      <c r="F121" s="107" t="s">
        <v>461</v>
      </c>
      <c r="G121" s="77" t="str">
        <f>VLOOKUP($F$2:$F$181,AB組合元データ!$F$2:$I$181,2,FALSE)</f>
        <v>大阪桐蔭B</v>
      </c>
      <c r="H121" s="75" t="str">
        <f>AB組合元データ!H121</f>
        <v>VS</v>
      </c>
      <c r="I121" s="77" t="str">
        <f>VLOOKUP($F$2:$F$181,AB組合元データ!$F$2:$I$181,4,FALSE)</f>
        <v>賢明学院</v>
      </c>
      <c r="J121" s="138" t="s">
        <v>253</v>
      </c>
      <c r="K121" s="152" t="s">
        <v>229</v>
      </c>
      <c r="L121" s="153" t="s">
        <v>389</v>
      </c>
      <c r="M121" s="151" t="s">
        <v>316</v>
      </c>
    </row>
    <row r="122" spans="1:13" s="35" customFormat="1" ht="20.149999999999999" customHeight="1">
      <c r="A122" s="330">
        <v>13</v>
      </c>
      <c r="B122" s="56">
        <f>AB組合元データ!B122</f>
        <v>45963</v>
      </c>
      <c r="C122" s="57" t="str">
        <f>AB組合元データ!C122</f>
        <v>日</v>
      </c>
      <c r="D122" s="57" t="str">
        <f>AB組合元データ!D122</f>
        <v>帝塚山泉ヶ丘</v>
      </c>
      <c r="E122" s="58">
        <f>AB組合元データ!E122</f>
        <v>0.38541666666666669</v>
      </c>
      <c r="F122" s="105" t="s">
        <v>159</v>
      </c>
      <c r="G122" s="69" t="str">
        <f>VLOOKUP($F$2:$F$181,AB組合元データ!$F$2:$I$181,2,FALSE)</f>
        <v>帝塚山泉ヶ丘</v>
      </c>
      <c r="H122" s="70" t="str">
        <f>AB組合元データ!H122</f>
        <v>VS</v>
      </c>
      <c r="I122" s="69" t="str">
        <f>VLOOKUP($F$2:$F$181,AB組合元データ!$F$2:$I$181,4,FALSE)</f>
        <v>興國C</v>
      </c>
      <c r="J122" s="138" t="s">
        <v>253</v>
      </c>
      <c r="K122" s="142" t="s">
        <v>228</v>
      </c>
      <c r="L122" s="143" t="s">
        <v>266</v>
      </c>
      <c r="M122" s="217" t="s">
        <v>429</v>
      </c>
    </row>
    <row r="123" spans="1:13" s="35" customFormat="1" ht="20.149999999999999" customHeight="1">
      <c r="A123" s="331"/>
      <c r="B123" s="59" t="str">
        <f>AB組合元データ!B123</f>
        <v>〃</v>
      </c>
      <c r="C123" s="60" t="str">
        <f>AB組合元データ!C123</f>
        <v>〃</v>
      </c>
      <c r="D123" s="60" t="str">
        <f>AB組合元データ!D123</f>
        <v>〃</v>
      </c>
      <c r="E123" s="61">
        <f>AB組合元データ!E123</f>
        <v>0.47916666666666669</v>
      </c>
      <c r="F123" s="106" t="s">
        <v>462</v>
      </c>
      <c r="G123" s="71" t="str">
        <f>VLOOKUP($F$2:$F$181,AB組合元データ!$F$2:$I$181,2,FALSE)</f>
        <v>賢明学院</v>
      </c>
      <c r="H123" s="72" t="str">
        <f>AB組合元データ!H123</f>
        <v>VS</v>
      </c>
      <c r="I123" s="71" t="str">
        <f>VLOOKUP($F$2:$F$181,AB組合元データ!$F$2:$I$181,4,FALSE)</f>
        <v>桜宮</v>
      </c>
      <c r="J123" s="141" t="s">
        <v>253</v>
      </c>
      <c r="K123" s="146" t="s">
        <v>248</v>
      </c>
      <c r="L123" s="147" t="s">
        <v>280</v>
      </c>
      <c r="M123" s="217" t="s">
        <v>429</v>
      </c>
    </row>
    <row r="124" spans="1:13" s="35" customFormat="1" ht="20.149999999999999" customHeight="1">
      <c r="A124" s="331"/>
      <c r="B124" s="59" t="str">
        <f>AB組合元データ!B124</f>
        <v>〃</v>
      </c>
      <c r="C124" s="60" t="str">
        <f>AB組合元データ!C124</f>
        <v>〃</v>
      </c>
      <c r="D124" s="60" t="str">
        <f>AB組合元データ!D124</f>
        <v>セレッソ舞洲人工芝</v>
      </c>
      <c r="E124" s="61">
        <f>AB組合元データ!E124</f>
        <v>0.40625</v>
      </c>
      <c r="F124" s="106" t="s">
        <v>463</v>
      </c>
      <c r="G124" s="71" t="str">
        <f>VLOOKUP($F$2:$F$181,AB組合元データ!$F$2:$I$181,2,FALSE)</f>
        <v>アサンプション</v>
      </c>
      <c r="H124" s="72" t="str">
        <f>AB組合元データ!H124</f>
        <v>VS</v>
      </c>
      <c r="I124" s="71" t="str">
        <f>VLOOKUP($F$2:$F$181,AB組合元データ!$F$2:$I$181,4,FALSE)</f>
        <v>セレッソ大阪Ｂ</v>
      </c>
      <c r="J124" s="138" t="s">
        <v>253</v>
      </c>
      <c r="K124" s="142" t="s">
        <v>282</v>
      </c>
      <c r="L124" s="143" t="s">
        <v>296</v>
      </c>
    </row>
    <row r="125" spans="1:13" s="35" customFormat="1" ht="20.149999999999999" customHeight="1">
      <c r="A125" s="331"/>
      <c r="B125" s="59" t="str">
        <f>AB組合元データ!B125</f>
        <v>〃</v>
      </c>
      <c r="C125" s="60" t="str">
        <f>AB組合元データ!C125</f>
        <v>〃</v>
      </c>
      <c r="D125" s="60" t="str">
        <f>AB組合元データ!D125</f>
        <v>〃</v>
      </c>
      <c r="E125" s="61">
        <f>AB組合元データ!E125</f>
        <v>0.52083333333333337</v>
      </c>
      <c r="F125" s="106" t="s">
        <v>464</v>
      </c>
      <c r="G125" s="71" t="str">
        <f>VLOOKUP($F$2:$F$181,AB組合元データ!$F$2:$I$181,2,FALSE)</f>
        <v>清明学院</v>
      </c>
      <c r="H125" s="72" t="str">
        <f>AB組合元データ!H125</f>
        <v>VS</v>
      </c>
      <c r="I125" s="71" t="str">
        <f>VLOOKUP($F$2:$F$181,AB組合元データ!$F$2:$I$181,4,FALSE)</f>
        <v>商大高</v>
      </c>
      <c r="J125" s="138" t="s">
        <v>253</v>
      </c>
      <c r="K125" s="142" t="s">
        <v>276</v>
      </c>
      <c r="L125" s="143" t="s">
        <v>226</v>
      </c>
    </row>
    <row r="126" spans="1:13" s="35" customFormat="1" ht="20.149999999999999" customHeight="1">
      <c r="A126" s="331"/>
      <c r="B126" s="59">
        <f>AB組合元データ!B126</f>
        <v>45964</v>
      </c>
      <c r="C126" s="60" t="str">
        <f>AB組合元データ!C126</f>
        <v>月</v>
      </c>
      <c r="D126" s="60" t="str">
        <f>AB組合元データ!D126</f>
        <v>摂津</v>
      </c>
      <c r="E126" s="61">
        <f>AB組合元データ!E126</f>
        <v>0.375</v>
      </c>
      <c r="F126" s="106" t="s">
        <v>465</v>
      </c>
      <c r="G126" s="71" t="str">
        <f>VLOOKUP($F$2:$F$181,AB組合元データ!$F$2:$I$181,2,FALSE)</f>
        <v>摂津</v>
      </c>
      <c r="H126" s="72" t="str">
        <f>AB組合元データ!H126</f>
        <v>VS</v>
      </c>
      <c r="I126" s="71" t="str">
        <f>VLOOKUP($F$2:$F$181,AB組合元データ!$F$2:$I$181,4,FALSE)</f>
        <v>香里ヌヴェール</v>
      </c>
      <c r="J126" s="138" t="s">
        <v>253</v>
      </c>
      <c r="K126" s="142" t="s">
        <v>288</v>
      </c>
      <c r="L126" s="143" t="s">
        <v>274</v>
      </c>
    </row>
    <row r="127" spans="1:13" s="35" customFormat="1" ht="20.149999999999999" customHeight="1">
      <c r="A127" s="331"/>
      <c r="B127" s="59" t="str">
        <f>AB組合元データ!B127</f>
        <v>〃</v>
      </c>
      <c r="C127" s="60" t="str">
        <f>AB組合元データ!C127</f>
        <v>〃</v>
      </c>
      <c r="D127" s="60" t="str">
        <f>AB組合元データ!D127</f>
        <v>〃</v>
      </c>
      <c r="E127" s="61">
        <f>AB組合元データ!E127</f>
        <v>0.46875</v>
      </c>
      <c r="F127" s="106" t="s">
        <v>466</v>
      </c>
      <c r="G127" s="71" t="str">
        <f>VLOOKUP($F$2:$F$181,AB組合元データ!$F$2:$I$181,2,FALSE)</f>
        <v>大阪立命館</v>
      </c>
      <c r="H127" s="72" t="str">
        <f>AB組合元データ!H127</f>
        <v>VS</v>
      </c>
      <c r="I127" s="71" t="str">
        <f>VLOOKUP($F$2:$F$181,AB組合元データ!$F$2:$I$181,4,FALSE)</f>
        <v>東大阪大柏原</v>
      </c>
      <c r="J127" s="138" t="s">
        <v>253</v>
      </c>
      <c r="K127" s="142" t="s">
        <v>239</v>
      </c>
      <c r="L127" s="143" t="s">
        <v>427</v>
      </c>
    </row>
    <row r="128" spans="1:13" s="35" customFormat="1" ht="20.149999999999999" customHeight="1">
      <c r="A128" s="331"/>
      <c r="B128" s="59" t="str">
        <f>AB組合元データ!B128</f>
        <v>〃</v>
      </c>
      <c r="C128" s="60" t="str">
        <f>AB組合元データ!C128</f>
        <v>〃</v>
      </c>
      <c r="D128" s="60" t="str">
        <f>AB組合元データ!D128</f>
        <v>近大附属</v>
      </c>
      <c r="E128" s="61">
        <f>AB組合元データ!E128</f>
        <v>0.58333333333333337</v>
      </c>
      <c r="F128" s="106" t="s">
        <v>467</v>
      </c>
      <c r="G128" s="71" t="str">
        <f>VLOOKUP($F$2:$F$181,AB組合元データ!$F$2:$I$181,2,FALSE)</f>
        <v>ガンバ大阪B</v>
      </c>
      <c r="H128" s="72" t="str">
        <f>AB組合元データ!H128</f>
        <v>VS</v>
      </c>
      <c r="I128" s="71" t="str">
        <f>VLOOKUP($F$2:$F$181,AB組合元データ!$F$2:$I$181,4,FALSE)</f>
        <v>大阪桐蔭B</v>
      </c>
      <c r="J128" s="138" t="s">
        <v>253</v>
      </c>
      <c r="K128" s="161" t="s">
        <v>229</v>
      </c>
      <c r="L128" s="160" t="s">
        <v>278</v>
      </c>
    </row>
    <row r="129" spans="1:13" s="35" customFormat="1" ht="20.149999999999999" customHeight="1">
      <c r="A129" s="331"/>
      <c r="B129" s="59" t="str">
        <f>AB組合元データ!B129</f>
        <v>〃</v>
      </c>
      <c r="C129" s="60" t="str">
        <f>AB組合元データ!C129</f>
        <v>〃</v>
      </c>
      <c r="D129" s="60" t="str">
        <f>AB組合元データ!D129</f>
        <v>〃</v>
      </c>
      <c r="E129" s="61">
        <f>AB組合元データ!E129</f>
        <v>0.67708333333333337</v>
      </c>
      <c r="F129" s="106" t="s">
        <v>468</v>
      </c>
      <c r="G129" s="71" t="str">
        <f>VLOOKUP($F$2:$F$181,AB組合元データ!$F$2:$I$181,2,FALSE)</f>
        <v>近大附属Ｂ</v>
      </c>
      <c r="H129" s="72" t="str">
        <f>AB組合元データ!H129</f>
        <v>VS</v>
      </c>
      <c r="I129" s="71" t="str">
        <f>VLOOKUP($F$2:$F$181,AB組合元データ!$F$2:$I$181,4,FALSE)</f>
        <v>関大一</v>
      </c>
      <c r="J129" s="138" t="s">
        <v>253</v>
      </c>
      <c r="K129" s="161" t="s">
        <v>241</v>
      </c>
      <c r="L129" s="160" t="s">
        <v>240</v>
      </c>
    </row>
    <row r="130" spans="1:13" s="35" customFormat="1" ht="20.149999999999999" customHeight="1">
      <c r="A130" s="331"/>
      <c r="B130" s="59" t="str">
        <f>AB組合元データ!B130</f>
        <v>〃</v>
      </c>
      <c r="C130" s="60" t="str">
        <f>AB組合元データ!C130</f>
        <v>〃</v>
      </c>
      <c r="D130" s="60" t="str">
        <f>AB組合元データ!D130</f>
        <v>履正社茨木Ｇ</v>
      </c>
      <c r="E130" s="68">
        <f>AB組合元データ!E130</f>
        <v>0.58333333333333337</v>
      </c>
      <c r="F130" s="106" t="s">
        <v>469</v>
      </c>
      <c r="G130" s="71" t="str">
        <f>VLOOKUP($F$2:$F$181,AB組合元データ!$F$2:$I$181,2,FALSE)</f>
        <v>履正社C</v>
      </c>
      <c r="H130" s="72" t="str">
        <f>AB組合元データ!H130</f>
        <v>VS</v>
      </c>
      <c r="I130" s="71" t="str">
        <f>VLOOKUP($F$2:$F$181,AB組合元データ!$F$2:$I$181,4,FALSE)</f>
        <v>大阪学院B</v>
      </c>
      <c r="J130" s="138" t="s">
        <v>253</v>
      </c>
      <c r="K130" s="161" t="s">
        <v>264</v>
      </c>
      <c r="L130" s="160" t="s">
        <v>294</v>
      </c>
      <c r="M130" s="151"/>
    </row>
    <row r="131" spans="1:13" s="35" customFormat="1" ht="20.149999999999999" customHeight="1" thickBot="1">
      <c r="A131" s="332"/>
      <c r="B131" s="62" t="str">
        <f>AB組合元データ!B131</f>
        <v>〃</v>
      </c>
      <c r="C131" s="63" t="str">
        <f>AB組合元データ!C131</f>
        <v>〃</v>
      </c>
      <c r="D131" s="63" t="str">
        <f>AB組合元データ!D131</f>
        <v>〃</v>
      </c>
      <c r="E131" s="64">
        <f>AB組合元データ!E131</f>
        <v>0.67708333333333337</v>
      </c>
      <c r="F131" s="107" t="s">
        <v>470</v>
      </c>
      <c r="G131" s="77" t="str">
        <f>VLOOKUP($F$2:$F$181,AB組合元データ!$F$2:$I$181,2,FALSE)</f>
        <v>千里</v>
      </c>
      <c r="H131" s="75" t="str">
        <f>AB組合元データ!H131</f>
        <v>VS</v>
      </c>
      <c r="I131" s="77" t="str">
        <f>VLOOKUP($F$2:$F$181,AB組合元データ!$F$2:$I$181,4,FALSE)</f>
        <v>大阪偕星</v>
      </c>
      <c r="J131" s="140" t="s">
        <v>253</v>
      </c>
      <c r="K131" s="159" t="s">
        <v>298</v>
      </c>
      <c r="L131" s="158" t="s">
        <v>272</v>
      </c>
      <c r="M131" s="151"/>
    </row>
    <row r="132" spans="1:13" s="35" customFormat="1" ht="20.149999999999999" customHeight="1">
      <c r="A132" s="330">
        <v>14</v>
      </c>
      <c r="B132" s="56">
        <f>AB組合元データ!B132</f>
        <v>45970</v>
      </c>
      <c r="C132" s="57" t="str">
        <f>AB組合元データ!C132</f>
        <v>日</v>
      </c>
      <c r="D132" s="57" t="str">
        <f>AB組合元データ!D132</f>
        <v>摂津</v>
      </c>
      <c r="E132" s="58">
        <f>AB組合元データ!E132</f>
        <v>0.54166666666666663</v>
      </c>
      <c r="F132" s="105" t="s">
        <v>471</v>
      </c>
      <c r="G132" s="69" t="str">
        <f>VLOOKUP($F$2:$F$181,AB組合元データ!$F$2:$I$181,2,FALSE)</f>
        <v>桜宮</v>
      </c>
      <c r="H132" s="70" t="str">
        <f>AB組合元データ!H132</f>
        <v>VS</v>
      </c>
      <c r="I132" s="69" t="str">
        <f>VLOOKUP($F$2:$F$181,AB組合元データ!$F$2:$I$181,4,FALSE)</f>
        <v>摂津</v>
      </c>
      <c r="J132" s="141" t="s">
        <v>253</v>
      </c>
      <c r="K132" s="146" t="s">
        <v>235</v>
      </c>
      <c r="L132" s="147" t="s">
        <v>389</v>
      </c>
    </row>
    <row r="133" spans="1:13" s="35" customFormat="1" ht="20.149999999999999" customHeight="1">
      <c r="A133" s="331"/>
      <c r="B133" s="59" t="str">
        <f>AB組合元データ!B133</f>
        <v>〃</v>
      </c>
      <c r="C133" s="60" t="str">
        <f>AB組合元データ!C133</f>
        <v>〃</v>
      </c>
      <c r="D133" s="60" t="str">
        <f>AB組合元データ!D133</f>
        <v>〃</v>
      </c>
      <c r="E133" s="61">
        <f>AB組合元データ!E133</f>
        <v>0.63541666666666663</v>
      </c>
      <c r="F133" s="106" t="s">
        <v>472</v>
      </c>
      <c r="G133" s="71" t="str">
        <f>VLOOKUP($F$2:$F$181,AB組合元データ!$F$2:$I$181,2,FALSE)</f>
        <v>東大阪大柏原</v>
      </c>
      <c r="H133" s="72" t="str">
        <f>AB組合元データ!H133</f>
        <v>VS</v>
      </c>
      <c r="I133" s="71" t="str">
        <f>VLOOKUP($F$2:$F$181,AB組合元データ!$F$2:$I$181,4,FALSE)</f>
        <v>興國C</v>
      </c>
      <c r="J133" s="138" t="s">
        <v>253</v>
      </c>
      <c r="K133" s="142" t="s">
        <v>315</v>
      </c>
      <c r="L133" s="143" t="s">
        <v>239</v>
      </c>
    </row>
    <row r="134" spans="1:13" s="35" customFormat="1" ht="20.149999999999999" customHeight="1">
      <c r="A134" s="331"/>
      <c r="B134" s="59" t="str">
        <f>AB組合元データ!B134</f>
        <v>〃</v>
      </c>
      <c r="C134" s="60" t="str">
        <f>AB組合元データ!C134</f>
        <v>〃</v>
      </c>
      <c r="D134" s="60" t="str">
        <f>AB組合元データ!D134</f>
        <v>セレッソ舞洲人工芝</v>
      </c>
      <c r="E134" s="61">
        <f>AB組合元データ!E134</f>
        <v>0.40625</v>
      </c>
      <c r="F134" s="106" t="s">
        <v>473</v>
      </c>
      <c r="G134" s="71" t="str">
        <f>VLOOKUP($F$2:$F$181,AB組合元データ!$F$2:$I$181,2,FALSE)</f>
        <v>セレッソ大阪Ｂ</v>
      </c>
      <c r="H134" s="72" t="str">
        <f>AB組合元データ!H134</f>
        <v>VS</v>
      </c>
      <c r="I134" s="71" t="str">
        <f>VLOOKUP($F$2:$F$181,AB組合元データ!$F$2:$I$181,4,FALSE)</f>
        <v>大阪偕星</v>
      </c>
      <c r="J134" s="138" t="s">
        <v>253</v>
      </c>
      <c r="K134" s="142" t="s">
        <v>228</v>
      </c>
      <c r="L134" s="143" t="s">
        <v>240</v>
      </c>
    </row>
    <row r="135" spans="1:13" s="35" customFormat="1" ht="20.149999999999999" customHeight="1">
      <c r="A135" s="331"/>
      <c r="B135" s="59" t="str">
        <f>AB組合元データ!B135</f>
        <v>〃</v>
      </c>
      <c r="C135" s="60" t="str">
        <f>AB組合元データ!C135</f>
        <v>〃</v>
      </c>
      <c r="D135" s="60" t="str">
        <f>AB組合元データ!D135</f>
        <v>〃</v>
      </c>
      <c r="E135" s="61">
        <f>AB組合元データ!E135</f>
        <v>0.52083333333333337</v>
      </c>
      <c r="F135" s="106" t="s">
        <v>166</v>
      </c>
      <c r="G135" s="71" t="str">
        <f>VLOOKUP($F$2:$F$181,AB組合元データ!$F$2:$I$181,2,FALSE)</f>
        <v>賢明学院</v>
      </c>
      <c r="H135" s="72" t="str">
        <f>AB組合元データ!H135</f>
        <v>VS</v>
      </c>
      <c r="I135" s="71" t="str">
        <f>VLOOKUP($F$2:$F$181,AB組合元データ!$F$2:$I$181,4,FALSE)</f>
        <v>ガンバ大阪B</v>
      </c>
      <c r="J135" s="138" t="s">
        <v>253</v>
      </c>
      <c r="K135" s="142" t="s">
        <v>294</v>
      </c>
      <c r="L135" s="143" t="s">
        <v>226</v>
      </c>
    </row>
    <row r="136" spans="1:13" s="35" customFormat="1" ht="20.149999999999999" customHeight="1">
      <c r="A136" s="331"/>
      <c r="B136" s="59" t="str">
        <f>AB組合元データ!B136</f>
        <v>〃</v>
      </c>
      <c r="C136" s="60" t="str">
        <f>AB組合元データ!C136</f>
        <v>〃</v>
      </c>
      <c r="D136" s="60" t="str">
        <f>AB組合元データ!D136</f>
        <v>帝塚山泉ヶ丘</v>
      </c>
      <c r="E136" s="61">
        <f>AB組合元データ!E136</f>
        <v>0.65625</v>
      </c>
      <c r="F136" s="106" t="s">
        <v>474</v>
      </c>
      <c r="G136" s="71" t="str">
        <f>VLOOKUP($F$2:$F$181,AB組合元データ!$F$2:$I$181,2,FALSE)</f>
        <v>大阪学院B</v>
      </c>
      <c r="H136" s="72" t="str">
        <f>AB組合元データ!H136</f>
        <v>VS</v>
      </c>
      <c r="I136" s="71" t="str">
        <f>VLOOKUP($F$2:$F$181,AB組合元データ!$F$2:$I$181,4,FALSE)</f>
        <v>商大高</v>
      </c>
      <c r="J136" s="138" t="s">
        <v>253</v>
      </c>
      <c r="K136" s="161" t="s">
        <v>264</v>
      </c>
      <c r="L136" s="160" t="s">
        <v>248</v>
      </c>
    </row>
    <row r="137" spans="1:13" s="35" customFormat="1" ht="20.149999999999999" customHeight="1">
      <c r="A137" s="331"/>
      <c r="B137" s="59" t="str">
        <f>AB組合元データ!B137</f>
        <v>〃</v>
      </c>
      <c r="C137" s="60" t="str">
        <f>AB組合元データ!C137</f>
        <v>〃</v>
      </c>
      <c r="D137" s="60" t="str">
        <f>AB組合元データ!D137</f>
        <v>〃</v>
      </c>
      <c r="E137" s="61">
        <f>AB組合元データ!E137</f>
        <v>0.75</v>
      </c>
      <c r="F137" s="106" t="s">
        <v>475</v>
      </c>
      <c r="G137" s="71" t="str">
        <f>VLOOKUP($F$2:$F$181,AB組合元データ!$F$2:$I$181,2,FALSE)</f>
        <v>千里</v>
      </c>
      <c r="H137" s="72" t="str">
        <f>AB組合元データ!H137</f>
        <v>VS</v>
      </c>
      <c r="I137" s="71" t="str">
        <f>VLOOKUP($F$2:$F$181,AB組合元データ!$F$2:$I$181,4,FALSE)</f>
        <v>帝塚山泉ヶ丘</v>
      </c>
      <c r="J137" s="138" t="s">
        <v>253</v>
      </c>
      <c r="K137" s="161" t="s">
        <v>298</v>
      </c>
      <c r="L137" s="160" t="s">
        <v>282</v>
      </c>
    </row>
    <row r="138" spans="1:13" s="35" customFormat="1" ht="20.149999999999999" customHeight="1">
      <c r="A138" s="331"/>
      <c r="B138" s="59" t="str">
        <f>AB組合元データ!B138</f>
        <v>〃</v>
      </c>
      <c r="C138" s="60" t="str">
        <f>AB組合元データ!C138</f>
        <v>〃</v>
      </c>
      <c r="D138" s="60" t="str">
        <f>AB組合元データ!D138</f>
        <v>近大附属</v>
      </c>
      <c r="E138" s="61">
        <f>AB組合元データ!E138</f>
        <v>0.58333333333333337</v>
      </c>
      <c r="F138" s="106" t="s">
        <v>163</v>
      </c>
      <c r="G138" s="71" t="str">
        <f>VLOOKUP($F$2:$F$181,AB組合元データ!$F$2:$I$181,2,FALSE)</f>
        <v>大阪桐蔭B</v>
      </c>
      <c r="H138" s="72" t="str">
        <f>AB組合元データ!H138</f>
        <v>VS</v>
      </c>
      <c r="I138" s="71" t="str">
        <f>VLOOKUP($F$2:$F$181,AB組合元データ!$F$2:$I$181,4,FALSE)</f>
        <v>清明学院</v>
      </c>
      <c r="J138" s="138" t="s">
        <v>253</v>
      </c>
      <c r="K138" s="142" t="s">
        <v>276</v>
      </c>
      <c r="L138" s="143" t="s">
        <v>229</v>
      </c>
    </row>
    <row r="139" spans="1:13" s="35" customFormat="1" ht="20.149999999999999" customHeight="1">
      <c r="A139" s="331"/>
      <c r="B139" s="59" t="str">
        <f>AB組合元データ!B139</f>
        <v>〃</v>
      </c>
      <c r="C139" s="60" t="str">
        <f>AB組合元データ!C139</f>
        <v>〃</v>
      </c>
      <c r="D139" s="60" t="str">
        <f>AB組合元データ!D139</f>
        <v>〃</v>
      </c>
      <c r="E139" s="61">
        <f>AB組合元データ!E139</f>
        <v>0.67708333333333337</v>
      </c>
      <c r="F139" s="106" t="s">
        <v>476</v>
      </c>
      <c r="G139" s="71" t="str">
        <f>VLOOKUP($F$2:$F$181,AB組合元データ!$F$2:$I$181,2,FALSE)</f>
        <v>近大附属Ｂ</v>
      </c>
      <c r="H139" s="72" t="str">
        <f>AB組合元データ!H139</f>
        <v>VS</v>
      </c>
      <c r="I139" s="71" t="str">
        <f>VLOOKUP($F$2:$F$181,AB組合元データ!$F$2:$I$181,4,FALSE)</f>
        <v>アサンプション</v>
      </c>
      <c r="J139" s="138" t="s">
        <v>253</v>
      </c>
      <c r="K139" s="142" t="s">
        <v>238</v>
      </c>
      <c r="L139" s="143" t="s">
        <v>268</v>
      </c>
    </row>
    <row r="140" spans="1:13" s="35" customFormat="1" ht="20.149999999999999" customHeight="1">
      <c r="A140" s="331"/>
      <c r="B140" s="59" t="str">
        <f>AB組合元データ!B140</f>
        <v>〃</v>
      </c>
      <c r="C140" s="60" t="str">
        <f>AB組合元データ!C140</f>
        <v>〃</v>
      </c>
      <c r="D140" s="60" t="str">
        <f>AB組合元データ!D140</f>
        <v>関大高槻</v>
      </c>
      <c r="E140" s="61">
        <f>AB組合元データ!E140</f>
        <v>0.375</v>
      </c>
      <c r="F140" s="106" t="s">
        <v>141</v>
      </c>
      <c r="G140" s="71" t="str">
        <f>VLOOKUP($F$2:$F$181,AB組合元データ!$F$2:$I$181,2,FALSE)</f>
        <v>関大一</v>
      </c>
      <c r="H140" s="72" t="str">
        <f>AB組合元データ!H140</f>
        <v>VS</v>
      </c>
      <c r="I140" s="71" t="str">
        <f>VLOOKUP($F$2:$F$181,AB組合元データ!$F$2:$I$181,4,FALSE)</f>
        <v>大阪立命館</v>
      </c>
      <c r="J140" s="138" t="s">
        <v>253</v>
      </c>
      <c r="K140" s="161" t="s">
        <v>426</v>
      </c>
      <c r="L140" s="160" t="s">
        <v>272</v>
      </c>
    </row>
    <row r="141" spans="1:13" s="35" customFormat="1" ht="20.149999999999999" customHeight="1" thickBot="1">
      <c r="A141" s="332"/>
      <c r="B141" s="62" t="str">
        <f>AB組合元データ!B141</f>
        <v>〃</v>
      </c>
      <c r="C141" s="63" t="str">
        <f>AB組合元データ!C141</f>
        <v>〃</v>
      </c>
      <c r="D141" s="63" t="str">
        <f>AB組合元データ!D141</f>
        <v>〃</v>
      </c>
      <c r="E141" s="64">
        <f>AB組合元データ!E141</f>
        <v>0.45833333333333331</v>
      </c>
      <c r="F141" s="107" t="s">
        <v>477</v>
      </c>
      <c r="G141" s="77" t="str">
        <f>VLOOKUP($F$2:$F$181,AB組合元データ!$F$2:$I$181,2,FALSE)</f>
        <v>履正社C</v>
      </c>
      <c r="H141" s="75" t="str">
        <f>AB組合元データ!H141</f>
        <v>VS</v>
      </c>
      <c r="I141" s="77" t="str">
        <f>VLOOKUP($F$2:$F$181,AB組合元データ!$F$2:$I$181,4,FALSE)</f>
        <v>香里ヌヴェール</v>
      </c>
      <c r="J141" s="139" t="s">
        <v>253</v>
      </c>
      <c r="K141" s="165" t="s">
        <v>278</v>
      </c>
      <c r="L141" s="164" t="s">
        <v>274</v>
      </c>
    </row>
    <row r="142" spans="1:13" s="35" customFormat="1" ht="20.149999999999999" customHeight="1">
      <c r="A142" s="330">
        <v>15</v>
      </c>
      <c r="B142" s="56">
        <f>AB組合元データ!B142</f>
        <v>45976</v>
      </c>
      <c r="C142" s="57" t="str">
        <f>AB組合元データ!C142</f>
        <v>土</v>
      </c>
      <c r="D142" s="57" t="str">
        <f>AB組合元データ!D142</f>
        <v>J-GREEN堺</v>
      </c>
      <c r="E142" s="58">
        <f>AB組合元データ!E142</f>
        <v>0.39583333333333331</v>
      </c>
      <c r="F142" s="105" t="s">
        <v>167</v>
      </c>
      <c r="G142" s="69" t="str">
        <f>VLOOKUP($F$2:$F$181,AB組合元データ!$F$2:$I$181,2,FALSE)</f>
        <v>東大阪大柏原</v>
      </c>
      <c r="H142" s="70" t="str">
        <f>AB組合元データ!H142</f>
        <v>VS</v>
      </c>
      <c r="I142" s="69" t="str">
        <f>VLOOKUP($F$2:$F$181,AB組合元データ!$F$2:$I$181,4,FALSE)</f>
        <v>アサンプション</v>
      </c>
      <c r="J142" s="137" t="s">
        <v>253</v>
      </c>
      <c r="K142" s="124" t="s">
        <v>238</v>
      </c>
      <c r="L142" s="125" t="s">
        <v>228</v>
      </c>
    </row>
    <row r="143" spans="1:13" s="35" customFormat="1" ht="20.149999999999999" customHeight="1">
      <c r="A143" s="331"/>
      <c r="B143" s="59" t="str">
        <f>AB組合元データ!B143</f>
        <v>〃</v>
      </c>
      <c r="C143" s="60" t="str">
        <f>AB組合元データ!C143</f>
        <v>〃</v>
      </c>
      <c r="D143" s="60" t="str">
        <f>AB組合元データ!D143</f>
        <v>〃</v>
      </c>
      <c r="E143" s="61">
        <f>AB組合元データ!E143</f>
        <v>0.5</v>
      </c>
      <c r="F143" s="106" t="s">
        <v>478</v>
      </c>
      <c r="G143" s="71" t="str">
        <f>VLOOKUP($F$2:$F$181,AB組合元データ!$F$2:$I$181,2,FALSE)</f>
        <v>賢明学院</v>
      </c>
      <c r="H143" s="72" t="str">
        <f>AB組合元データ!H143</f>
        <v>VS</v>
      </c>
      <c r="I143" s="71" t="str">
        <f>VLOOKUP($F$2:$F$181,AB組合元データ!$F$2:$I$181,4,FALSE)</f>
        <v>清明学院</v>
      </c>
      <c r="J143" s="138" t="s">
        <v>253</v>
      </c>
      <c r="K143" s="142" t="s">
        <v>276</v>
      </c>
      <c r="L143" s="143" t="s">
        <v>389</v>
      </c>
    </row>
    <row r="144" spans="1:13" s="35" customFormat="1" ht="20.149999999999999" customHeight="1">
      <c r="A144" s="331"/>
      <c r="B144" s="59" t="str">
        <f>AB組合元データ!B144</f>
        <v>〃</v>
      </c>
      <c r="C144" s="60" t="str">
        <f>AB組合元データ!C144</f>
        <v>〃</v>
      </c>
      <c r="D144" s="60" t="str">
        <f>AB組合元データ!D144</f>
        <v>履正社茨木Ｇ</v>
      </c>
      <c r="E144" s="61">
        <f>AB組合元データ!E144</f>
        <v>0.625</v>
      </c>
      <c r="F144" s="106" t="s">
        <v>479</v>
      </c>
      <c r="G144" s="71" t="str">
        <f>VLOOKUP($F$2:$F$181,AB組合元データ!$F$2:$I$181,2,FALSE)</f>
        <v>履正社C</v>
      </c>
      <c r="H144" s="72" t="str">
        <f>AB組合元データ!H144</f>
        <v>VS</v>
      </c>
      <c r="I144" s="71" t="str">
        <f>VLOOKUP($F$2:$F$181,AB組合元データ!$F$2:$I$181,4,FALSE)</f>
        <v>桜宮</v>
      </c>
      <c r="J144" s="138" t="s">
        <v>253</v>
      </c>
      <c r="K144" s="142" t="s">
        <v>428</v>
      </c>
      <c r="L144" s="143" t="s">
        <v>264</v>
      </c>
    </row>
    <row r="145" spans="1:13" s="35" customFormat="1" ht="20.149999999999999" customHeight="1">
      <c r="A145" s="331"/>
      <c r="B145" s="59" t="str">
        <f>AB組合元データ!B145</f>
        <v>〃</v>
      </c>
      <c r="C145" s="60" t="str">
        <f>AB組合元データ!C145</f>
        <v>〃</v>
      </c>
      <c r="D145" s="60" t="str">
        <f>AB組合元データ!D145</f>
        <v>〃</v>
      </c>
      <c r="E145" s="61">
        <f>AB組合元データ!E145</f>
        <v>0.71875</v>
      </c>
      <c r="F145" s="106" t="s">
        <v>480</v>
      </c>
      <c r="G145" s="71" t="str">
        <f>VLOOKUP($F$2:$F$181,AB組合元データ!$F$2:$I$181,2,FALSE)</f>
        <v>大阪立命館</v>
      </c>
      <c r="H145" s="72" t="str">
        <f>AB組合元データ!H145</f>
        <v>VS</v>
      </c>
      <c r="I145" s="71" t="str">
        <f>VLOOKUP($F$2:$F$181,AB組合元データ!$F$2:$I$181,4,FALSE)</f>
        <v>千里</v>
      </c>
      <c r="J145" s="138" t="s">
        <v>253</v>
      </c>
      <c r="K145" s="142" t="s">
        <v>272</v>
      </c>
      <c r="L145" s="143" t="s">
        <v>266</v>
      </c>
    </row>
    <row r="146" spans="1:13" s="35" customFormat="1" ht="20.149999999999999" customHeight="1">
      <c r="A146" s="331"/>
      <c r="B146" s="59">
        <f>AB組合元データ!B146</f>
        <v>45977</v>
      </c>
      <c r="C146" s="60" t="str">
        <f>AB組合元データ!C146</f>
        <v>日</v>
      </c>
      <c r="D146" s="60" t="str">
        <f>AB組合元データ!D146</f>
        <v>摂津</v>
      </c>
      <c r="E146" s="61">
        <f>AB組合元データ!E146</f>
        <v>0.52083333333333337</v>
      </c>
      <c r="F146" s="106" t="s">
        <v>184</v>
      </c>
      <c r="G146" s="71" t="str">
        <f>VLOOKUP($F$2:$F$181,AB組合元データ!$F$2:$I$181,2,FALSE)</f>
        <v>ガンバ大阪B</v>
      </c>
      <c r="H146" s="72" t="str">
        <f>AB組合元データ!H146</f>
        <v>VS</v>
      </c>
      <c r="I146" s="71" t="str">
        <f>VLOOKUP($F$2:$F$181,AB組合元データ!$F$2:$I$181,4,FALSE)</f>
        <v>摂津</v>
      </c>
      <c r="J146" s="138" t="s">
        <v>253</v>
      </c>
      <c r="K146" s="142" t="s">
        <v>294</v>
      </c>
      <c r="L146" s="143" t="s">
        <v>280</v>
      </c>
    </row>
    <row r="147" spans="1:13" s="35" customFormat="1" ht="20.149999999999999" customHeight="1">
      <c r="A147" s="331"/>
      <c r="B147" s="59" t="str">
        <f>AB組合元データ!B147</f>
        <v>〃</v>
      </c>
      <c r="C147" s="60" t="str">
        <f>AB組合元データ!C147</f>
        <v>〃</v>
      </c>
      <c r="D147" s="60" t="str">
        <f>AB組合元データ!D147</f>
        <v>〃</v>
      </c>
      <c r="E147" s="61">
        <f>AB組合元データ!E147</f>
        <v>0.61458333333333337</v>
      </c>
      <c r="F147" s="106" t="s">
        <v>170</v>
      </c>
      <c r="G147" s="71" t="str">
        <f>VLOOKUP($F$2:$F$181,AB組合元データ!$F$2:$I$181,2,FALSE)</f>
        <v>大阪偕星</v>
      </c>
      <c r="H147" s="72" t="str">
        <f>AB組合元データ!H147</f>
        <v>VS</v>
      </c>
      <c r="I147" s="71" t="str">
        <f>VLOOKUP($F$2:$F$181,AB組合元データ!$F$2:$I$181,4,FALSE)</f>
        <v>興國C</v>
      </c>
      <c r="J147" s="138" t="s">
        <v>253</v>
      </c>
      <c r="K147" s="142" t="s">
        <v>239</v>
      </c>
      <c r="L147" s="143" t="s">
        <v>240</v>
      </c>
    </row>
    <row r="148" spans="1:13" s="35" customFormat="1" ht="20.149999999999999" customHeight="1">
      <c r="A148" s="331"/>
      <c r="B148" s="59" t="str">
        <f>AB組合元データ!B148</f>
        <v>〃</v>
      </c>
      <c r="C148" s="60" t="str">
        <f>AB組合元データ!C148</f>
        <v>〃</v>
      </c>
      <c r="D148" s="60" t="str">
        <f>AB組合元データ!D148</f>
        <v>近大附属</v>
      </c>
      <c r="E148" s="61">
        <f>AB組合元データ!E148</f>
        <v>0.58333333333333337</v>
      </c>
      <c r="F148" s="106" t="s">
        <v>182</v>
      </c>
      <c r="G148" s="71" t="str">
        <f>VLOOKUP($F$2:$F$181,AB組合元データ!$F$2:$I$181,2,FALSE)</f>
        <v>商大高</v>
      </c>
      <c r="H148" s="72" t="str">
        <f>AB組合元データ!H148</f>
        <v>VS</v>
      </c>
      <c r="I148" s="71" t="str">
        <f>VLOOKUP($F$2:$F$181,AB組合元データ!$F$2:$I$181,4,FALSE)</f>
        <v>大阪桐蔭B</v>
      </c>
      <c r="J148" s="138" t="s">
        <v>253</v>
      </c>
      <c r="K148" s="142" t="s">
        <v>229</v>
      </c>
      <c r="L148" s="143" t="s">
        <v>226</v>
      </c>
    </row>
    <row r="149" spans="1:13" s="35" customFormat="1" ht="20.149999999999999" customHeight="1">
      <c r="A149" s="331"/>
      <c r="B149" s="59" t="str">
        <f>AB組合元データ!B149</f>
        <v>〃</v>
      </c>
      <c r="C149" s="60" t="str">
        <f>AB組合元データ!C149</f>
        <v>〃</v>
      </c>
      <c r="D149" s="60" t="str">
        <f>AB組合元データ!D149</f>
        <v>〃</v>
      </c>
      <c r="E149" s="61">
        <f>AB組合元データ!E149</f>
        <v>0.67708333333333337</v>
      </c>
      <c r="F149" s="106" t="s">
        <v>171</v>
      </c>
      <c r="G149" s="71" t="str">
        <f>VLOOKUP($F$2:$F$181,AB組合元データ!$F$2:$I$181,2,FALSE)</f>
        <v>セレッソ大阪Ｂ</v>
      </c>
      <c r="H149" s="72" t="str">
        <f>AB組合元データ!H149</f>
        <v>VS</v>
      </c>
      <c r="I149" s="71" t="str">
        <f>VLOOKUP($F$2:$F$181,AB組合元データ!$F$2:$I$181,4,FALSE)</f>
        <v>近大附属Ｂ</v>
      </c>
      <c r="J149" s="138" t="s">
        <v>253</v>
      </c>
      <c r="K149" s="142" t="s">
        <v>282</v>
      </c>
      <c r="L149" s="143" t="s">
        <v>268</v>
      </c>
    </row>
    <row r="150" spans="1:13" s="35" customFormat="1" ht="20.149999999999999" customHeight="1">
      <c r="A150" s="331"/>
      <c r="B150" s="59" t="str">
        <f>AB組合元データ!B150</f>
        <v>〃</v>
      </c>
      <c r="C150" s="60" t="str">
        <f>AB組合元データ!C150</f>
        <v>〃</v>
      </c>
      <c r="D150" s="60" t="str">
        <f>AB組合元データ!D150</f>
        <v>帝塚山泉ヶ丘</v>
      </c>
      <c r="E150" s="61">
        <f>AB組合元データ!E150</f>
        <v>0.65625</v>
      </c>
      <c r="F150" s="106" t="s">
        <v>185</v>
      </c>
      <c r="G150" s="71" t="str">
        <f>VLOOKUP($F$2:$F$181,AB組合元データ!$F$2:$I$181,2,FALSE)</f>
        <v>大阪学院B</v>
      </c>
      <c r="H150" s="72" t="str">
        <f>AB組合元データ!H150</f>
        <v>VS</v>
      </c>
      <c r="I150" s="71" t="str">
        <f>VLOOKUP($F$2:$F$181,AB組合元データ!$F$2:$I$181,4,FALSE)</f>
        <v>香里ヌヴェール</v>
      </c>
      <c r="J150" s="138" t="s">
        <v>253</v>
      </c>
      <c r="K150" s="161" t="s">
        <v>248</v>
      </c>
      <c r="L150" s="160" t="s">
        <v>278</v>
      </c>
    </row>
    <row r="151" spans="1:13" s="35" customFormat="1" ht="20.149999999999999" customHeight="1" thickBot="1">
      <c r="A151" s="332"/>
      <c r="B151" s="62" t="str">
        <f>AB組合元データ!B151</f>
        <v>〃</v>
      </c>
      <c r="C151" s="63" t="str">
        <f>AB組合元データ!C151</f>
        <v>〃</v>
      </c>
      <c r="D151" s="63" t="str">
        <f>AB組合元データ!D151</f>
        <v>〃</v>
      </c>
      <c r="E151" s="64">
        <f>AB組合元データ!E151</f>
        <v>0.75</v>
      </c>
      <c r="F151" s="107" t="s">
        <v>481</v>
      </c>
      <c r="G151" s="77" t="str">
        <f>VLOOKUP($F$2:$F$181,AB組合元データ!$F$2:$I$181,2,FALSE)</f>
        <v>関大一</v>
      </c>
      <c r="H151" s="75" t="str">
        <f>AB組合元データ!H151</f>
        <v>VS</v>
      </c>
      <c r="I151" s="77" t="str">
        <f>VLOOKUP($F$2:$F$181,AB組合元データ!$F$2:$I$181,4,FALSE)</f>
        <v>帝塚山泉ヶ丘</v>
      </c>
      <c r="J151" s="140" t="s">
        <v>253</v>
      </c>
      <c r="K151" s="159" t="s">
        <v>298</v>
      </c>
      <c r="L151" s="158" t="s">
        <v>427</v>
      </c>
    </row>
    <row r="152" spans="1:13" s="35" customFormat="1" ht="20.149999999999999" customHeight="1">
      <c r="A152" s="330">
        <v>16</v>
      </c>
      <c r="B152" s="56">
        <f>AB組合元データ!B152</f>
        <v>45983</v>
      </c>
      <c r="C152" s="57" t="str">
        <f>AB組合元データ!C152</f>
        <v>土</v>
      </c>
      <c r="D152" s="57" t="str">
        <f>AB組合元データ!D152</f>
        <v>OFA万博A</v>
      </c>
      <c r="E152" s="58">
        <f>AB組合元データ!E152</f>
        <v>0.39583333333333331</v>
      </c>
      <c r="F152" s="105" t="s">
        <v>482</v>
      </c>
      <c r="G152" s="69" t="str">
        <f>VLOOKUP($F$2:$F$181,AB組合元データ!$F$2:$I$181,2,FALSE)</f>
        <v>近大附属Ｂ</v>
      </c>
      <c r="H152" s="70" t="str">
        <f>AB組合元データ!H152</f>
        <v>VS</v>
      </c>
      <c r="I152" s="69" t="str">
        <f>VLOOKUP($F$2:$F$181,AB組合元データ!$F$2:$I$181,4,FALSE)</f>
        <v>東大阪大柏原</v>
      </c>
      <c r="J152" s="141" t="s">
        <v>253</v>
      </c>
      <c r="K152" s="254" t="s">
        <v>315</v>
      </c>
      <c r="L152" s="255" t="s">
        <v>266</v>
      </c>
      <c r="M152" s="151" t="s">
        <v>316</v>
      </c>
    </row>
    <row r="153" spans="1:13" s="35" customFormat="1" ht="20.149999999999999" customHeight="1">
      <c r="A153" s="331"/>
      <c r="B153" s="59" t="str">
        <f>AB組合元データ!B153</f>
        <v>〃</v>
      </c>
      <c r="C153" s="60" t="str">
        <f>AB組合元データ!C153</f>
        <v>〃</v>
      </c>
      <c r="D153" s="60" t="str">
        <f>AB組合元データ!D153</f>
        <v>〃</v>
      </c>
      <c r="E153" s="61">
        <f>AB組合元データ!E153</f>
        <v>0.5</v>
      </c>
      <c r="F153" s="106" t="s">
        <v>483</v>
      </c>
      <c r="G153" s="71" t="str">
        <f>VLOOKUP($F$2:$F$181,AB組合元データ!$F$2:$I$181,2,FALSE)</f>
        <v>清明学院</v>
      </c>
      <c r="H153" s="72" t="str">
        <f>AB組合元データ!H153</f>
        <v>VS</v>
      </c>
      <c r="I153" s="71" t="str">
        <f>VLOOKUP($F$2:$F$181,AB組合元データ!$F$2:$I$181,4,FALSE)</f>
        <v>桜宮</v>
      </c>
      <c r="J153" s="138" t="s">
        <v>253</v>
      </c>
      <c r="K153" s="142" t="s">
        <v>235</v>
      </c>
      <c r="L153" s="143" t="s">
        <v>274</v>
      </c>
    </row>
    <row r="154" spans="1:13" s="35" customFormat="1" ht="20.149999999999999" customHeight="1">
      <c r="A154" s="331"/>
      <c r="B154" s="59" t="str">
        <f>AB組合元データ!B154</f>
        <v>〃</v>
      </c>
      <c r="C154" s="60" t="str">
        <f>AB組合元データ!C154</f>
        <v>〃</v>
      </c>
      <c r="D154" s="60" t="str">
        <f>AB組合元データ!D154</f>
        <v>〃</v>
      </c>
      <c r="E154" s="61">
        <f>AB組合元データ!E154</f>
        <v>0.60416666666666663</v>
      </c>
      <c r="F154" s="106" t="s">
        <v>484</v>
      </c>
      <c r="G154" s="71" t="str">
        <f>VLOOKUP($F$2:$F$181,AB組合元データ!$F$2:$I$181,2,FALSE)</f>
        <v>興國C</v>
      </c>
      <c r="H154" s="72" t="str">
        <f>AB組合元データ!H154</f>
        <v>VS</v>
      </c>
      <c r="I154" s="71" t="str">
        <f>VLOOKUP($F$2:$F$181,AB組合元データ!$F$2:$I$181,4,FALSE)</f>
        <v>大阪立命館</v>
      </c>
      <c r="J154" s="138" t="s">
        <v>253</v>
      </c>
      <c r="K154" s="152" t="s">
        <v>238</v>
      </c>
      <c r="L154" s="153" t="s">
        <v>296</v>
      </c>
      <c r="M154" s="151" t="s">
        <v>316</v>
      </c>
    </row>
    <row r="155" spans="1:13" s="35" customFormat="1" ht="20.149999999999999" customHeight="1">
      <c r="A155" s="331"/>
      <c r="B155" s="59">
        <f>AB組合元データ!B155</f>
        <v>45984</v>
      </c>
      <c r="C155" s="60" t="str">
        <f>AB組合元データ!C155</f>
        <v>日</v>
      </c>
      <c r="D155" s="60" t="str">
        <f>AB組合元データ!D155</f>
        <v>摂津</v>
      </c>
      <c r="E155" s="61">
        <f>AB組合元データ!E155</f>
        <v>0.52083333333333337</v>
      </c>
      <c r="F155" s="106" t="s">
        <v>176</v>
      </c>
      <c r="G155" s="71" t="str">
        <f>VLOOKUP($F$2:$F$181,AB組合元データ!$F$2:$I$181,2,FALSE)</f>
        <v>摂津</v>
      </c>
      <c r="H155" s="72" t="str">
        <f>AB組合元データ!H155</f>
        <v>VS</v>
      </c>
      <c r="I155" s="71" t="str">
        <f>VLOOKUP($F$2:$F$181,AB組合元データ!$F$2:$I$181,4,FALSE)</f>
        <v>賢明学院</v>
      </c>
      <c r="J155" s="138" t="s">
        <v>253</v>
      </c>
      <c r="K155" s="161" t="s">
        <v>264</v>
      </c>
      <c r="L155" s="160" t="s">
        <v>275</v>
      </c>
      <c r="M155" s="151"/>
    </row>
    <row r="156" spans="1:13" s="35" customFormat="1" ht="20.149999999999999" customHeight="1">
      <c r="A156" s="331"/>
      <c r="B156" s="59" t="str">
        <f>AB組合元データ!B156</f>
        <v>〃</v>
      </c>
      <c r="C156" s="60" t="str">
        <f>AB組合元データ!C156</f>
        <v>〃</v>
      </c>
      <c r="D156" s="60" t="str">
        <f>AB組合元データ!D156</f>
        <v>〃</v>
      </c>
      <c r="E156" s="61">
        <f>AB組合元データ!E156</f>
        <v>0.61458333333333337</v>
      </c>
      <c r="F156" s="106" t="s">
        <v>181</v>
      </c>
      <c r="G156" s="71" t="str">
        <f>VLOOKUP($F$2:$F$181,AB組合元データ!$F$2:$I$181,2,FALSE)</f>
        <v>千里</v>
      </c>
      <c r="H156" s="72" t="str">
        <f>AB組合元データ!H156</f>
        <v>VS</v>
      </c>
      <c r="I156" s="71" t="str">
        <f>VLOOKUP($F$2:$F$181,AB組合元データ!$F$2:$I$181,4,FALSE)</f>
        <v>アサンプション</v>
      </c>
      <c r="J156" s="138" t="s">
        <v>253</v>
      </c>
      <c r="K156" s="142" t="s">
        <v>228</v>
      </c>
      <c r="L156" s="143" t="s">
        <v>239</v>
      </c>
    </row>
    <row r="157" spans="1:13" s="35" customFormat="1" ht="20.149999999999999" customHeight="1">
      <c r="A157" s="331"/>
      <c r="B157" s="59" t="str">
        <f>AB組合元データ!B157</f>
        <v>〃</v>
      </c>
      <c r="C157" s="60" t="str">
        <f>AB組合元データ!C157</f>
        <v>〃</v>
      </c>
      <c r="D157" s="60" t="str">
        <f>AB組合元データ!D157</f>
        <v>セレッソ舞洲人工芝</v>
      </c>
      <c r="E157" s="61">
        <f>AB組合元データ!E157</f>
        <v>0.40625</v>
      </c>
      <c r="F157" s="106" t="s">
        <v>179</v>
      </c>
      <c r="G157" s="71" t="str">
        <f>VLOOKUP($F$2:$F$181,AB組合元データ!$F$2:$I$181,2,FALSE)</f>
        <v>関大一</v>
      </c>
      <c r="H157" s="72" t="str">
        <f>AB組合元データ!H157</f>
        <v>VS</v>
      </c>
      <c r="I157" s="71" t="str">
        <f>VLOOKUP($F$2:$F$181,AB組合元データ!$F$2:$I$181,4,FALSE)</f>
        <v>セレッソ大阪Ｂ</v>
      </c>
      <c r="J157" s="138" t="s">
        <v>253</v>
      </c>
      <c r="K157" s="142" t="s">
        <v>426</v>
      </c>
      <c r="L157" s="143" t="s">
        <v>282</v>
      </c>
    </row>
    <row r="158" spans="1:13" s="35" customFormat="1" ht="20.149999999999999" customHeight="1">
      <c r="A158" s="331"/>
      <c r="B158" s="59" t="str">
        <f>AB組合元データ!B158</f>
        <v>〃</v>
      </c>
      <c r="C158" s="60" t="str">
        <f>AB組合元データ!C158</f>
        <v>〃</v>
      </c>
      <c r="D158" s="60" t="str">
        <f>AB組合元データ!D158</f>
        <v>〃</v>
      </c>
      <c r="E158" s="61">
        <f>AB組合元データ!E158</f>
        <v>0.52083333333333337</v>
      </c>
      <c r="F158" s="106" t="s">
        <v>175</v>
      </c>
      <c r="G158" s="71" t="str">
        <f>VLOOKUP($F$2:$F$181,AB組合元データ!$F$2:$I$181,2,FALSE)</f>
        <v>香里ヌヴェール</v>
      </c>
      <c r="H158" s="72" t="str">
        <f>AB組合元データ!H158</f>
        <v>VS</v>
      </c>
      <c r="I158" s="71" t="str">
        <f>VLOOKUP($F$2:$F$181,AB組合元データ!$F$2:$I$181,4,FALSE)</f>
        <v>商大高</v>
      </c>
      <c r="J158" s="138" t="s">
        <v>253</v>
      </c>
      <c r="K158" s="142" t="s">
        <v>278</v>
      </c>
      <c r="L158" s="143" t="s">
        <v>226</v>
      </c>
    </row>
    <row r="159" spans="1:13" s="35" customFormat="1" ht="20.149999999999999" customHeight="1">
      <c r="A159" s="331"/>
      <c r="B159" s="59" t="str">
        <f>AB組合元データ!B159</f>
        <v>〃</v>
      </c>
      <c r="C159" s="60" t="str">
        <f>AB組合元データ!C159</f>
        <v>〃</v>
      </c>
      <c r="D159" s="60" t="str">
        <f>AB組合元データ!D159</f>
        <v>帝塚山泉ヶ丘</v>
      </c>
      <c r="E159" s="61">
        <f>AB組合元データ!E159</f>
        <v>0.65625</v>
      </c>
      <c r="F159" s="106" t="s">
        <v>174</v>
      </c>
      <c r="G159" s="71" t="str">
        <f>VLOOKUP($F$2:$F$181,AB組合元データ!$F$2:$I$181,2,FALSE)</f>
        <v>大阪桐蔭B</v>
      </c>
      <c r="H159" s="72" t="str">
        <f>AB組合元データ!H159</f>
        <v>VS</v>
      </c>
      <c r="I159" s="71" t="str">
        <f>VLOOKUP($F$2:$F$181,AB組合元データ!$F$2:$I$181,4,FALSE)</f>
        <v>履正社C</v>
      </c>
      <c r="J159" s="138" t="s">
        <v>253</v>
      </c>
      <c r="K159" s="161" t="s">
        <v>294</v>
      </c>
      <c r="L159" s="160" t="s">
        <v>248</v>
      </c>
    </row>
    <row r="160" spans="1:13" s="35" customFormat="1" ht="20.149999999999999" customHeight="1">
      <c r="A160" s="331"/>
      <c r="B160" s="59" t="str">
        <f>AB組合元データ!B160</f>
        <v>〃</v>
      </c>
      <c r="C160" s="60" t="str">
        <f>AB組合元データ!C160</f>
        <v>〃</v>
      </c>
      <c r="D160" s="60" t="str">
        <f>AB組合元データ!D160</f>
        <v>〃</v>
      </c>
      <c r="E160" s="61">
        <f>AB組合元データ!E160</f>
        <v>0.75</v>
      </c>
      <c r="F160" s="106" t="s">
        <v>485</v>
      </c>
      <c r="G160" s="71" t="str">
        <f>VLOOKUP($F$2:$F$181,AB組合元データ!$F$2:$I$181,2,FALSE)</f>
        <v>帝塚山泉ヶ丘</v>
      </c>
      <c r="H160" s="72" t="str">
        <f>AB組合元データ!H160</f>
        <v>VS</v>
      </c>
      <c r="I160" s="71" t="str">
        <f>VLOOKUP($F$2:$F$181,AB組合元データ!$F$2:$I$181,4,FALSE)</f>
        <v>大阪偕星</v>
      </c>
      <c r="J160" s="138" t="s">
        <v>253</v>
      </c>
      <c r="K160" s="161" t="s">
        <v>272</v>
      </c>
      <c r="L160" s="160" t="s">
        <v>268</v>
      </c>
    </row>
    <row r="161" spans="1:13" s="35" customFormat="1" ht="20.149999999999999" customHeight="1" thickBot="1">
      <c r="A161" s="332"/>
      <c r="B161" s="62" t="str">
        <f>AB組合元データ!B161</f>
        <v>〃</v>
      </c>
      <c r="C161" s="63" t="str">
        <f>AB組合元データ!C161</f>
        <v>〃</v>
      </c>
      <c r="D161" s="63" t="str">
        <f>AB組合元データ!D161</f>
        <v>OFA万博B</v>
      </c>
      <c r="E161" s="64">
        <f>AB組合元データ!E161</f>
        <v>0.41666666666666669</v>
      </c>
      <c r="F161" s="107" t="s">
        <v>486</v>
      </c>
      <c r="G161" s="77" t="str">
        <f>VLOOKUP($F$2:$F$181,AB組合元データ!$F$2:$I$181,2,FALSE)</f>
        <v>ガンバ大阪B</v>
      </c>
      <c r="H161" s="75" t="str">
        <f>AB組合元データ!H161</f>
        <v>VS</v>
      </c>
      <c r="I161" s="77" t="str">
        <f>VLOOKUP($F$2:$F$181,AB組合元データ!$F$2:$I$181,4,FALSE)</f>
        <v>大阪学院B</v>
      </c>
      <c r="J161" s="139" t="s">
        <v>253</v>
      </c>
      <c r="K161" s="256" t="s">
        <v>235</v>
      </c>
      <c r="L161" s="257" t="s">
        <v>274</v>
      </c>
      <c r="M161" s="151" t="s">
        <v>316</v>
      </c>
    </row>
    <row r="162" spans="1:13" s="35" customFormat="1" ht="20.149999999999999" customHeight="1">
      <c r="A162" s="330">
        <v>17</v>
      </c>
      <c r="B162" s="56">
        <f>AB組合元データ!B162</f>
        <v>45990</v>
      </c>
      <c r="C162" s="57" t="str">
        <f>AB組合元データ!C162</f>
        <v>土</v>
      </c>
      <c r="D162" s="57" t="str">
        <f>AB組合元データ!D162</f>
        <v>摂津</v>
      </c>
      <c r="E162" s="58">
        <f>AB組合元データ!E162</f>
        <v>0.5</v>
      </c>
      <c r="F162" s="105" t="s">
        <v>487</v>
      </c>
      <c r="G162" s="69" t="str">
        <f>VLOOKUP($F$2:$F$181,AB組合元データ!$F$2:$I$181,2,FALSE)</f>
        <v>摂津</v>
      </c>
      <c r="H162" s="70" t="str">
        <f>AB組合元データ!H162</f>
        <v>VS</v>
      </c>
      <c r="I162" s="69" t="str">
        <f>VLOOKUP($F$2:$F$181,AB組合元データ!$F$2:$I$181,4,FALSE)</f>
        <v>清明学院</v>
      </c>
      <c r="J162" s="137" t="s">
        <v>253</v>
      </c>
      <c r="K162" s="124" t="s">
        <v>428</v>
      </c>
      <c r="L162" s="125" t="s">
        <v>294</v>
      </c>
    </row>
    <row r="163" spans="1:13" s="35" customFormat="1" ht="20.149999999999999" customHeight="1">
      <c r="A163" s="331"/>
      <c r="B163" s="59" t="str">
        <f>AB組合元データ!B163</f>
        <v>〃</v>
      </c>
      <c r="C163" s="60" t="str">
        <f>AB組合元データ!C163</f>
        <v>〃</v>
      </c>
      <c r="D163" s="60" t="str">
        <f>AB組合元データ!D163</f>
        <v>〃</v>
      </c>
      <c r="E163" s="61">
        <f>AB組合元データ!E163</f>
        <v>0.59375</v>
      </c>
      <c r="F163" s="106" t="s">
        <v>488</v>
      </c>
      <c r="G163" s="71" t="str">
        <f>VLOOKUP($F$2:$F$181,AB組合元データ!$F$2:$I$181,2,FALSE)</f>
        <v>大阪偕星</v>
      </c>
      <c r="H163" s="72" t="str">
        <f>AB組合元データ!H163</f>
        <v>VS</v>
      </c>
      <c r="I163" s="71" t="str">
        <f>VLOOKUP($F$2:$F$181,AB組合元データ!$F$2:$I$181,4,FALSE)</f>
        <v>大阪立命館</v>
      </c>
      <c r="J163" s="138" t="s">
        <v>253</v>
      </c>
      <c r="K163" s="142" t="s">
        <v>239</v>
      </c>
      <c r="L163" s="143" t="s">
        <v>296</v>
      </c>
    </row>
    <row r="164" spans="1:13" s="35" customFormat="1" ht="20.149999999999999" customHeight="1">
      <c r="A164" s="331"/>
      <c r="B164" s="59" t="str">
        <f>AB組合元データ!B164</f>
        <v>〃</v>
      </c>
      <c r="C164" s="60" t="str">
        <f>AB組合元データ!C164</f>
        <v>〃</v>
      </c>
      <c r="D164" s="60" t="str">
        <f>AB組合元データ!D164</f>
        <v>OFA万博B</v>
      </c>
      <c r="E164" s="61">
        <f>AB組合元データ!E164</f>
        <v>0.41666666666666669</v>
      </c>
      <c r="F164" s="106" t="s">
        <v>489</v>
      </c>
      <c r="G164" s="71" t="str">
        <f>VLOOKUP($F$2:$F$181,AB組合元データ!$F$2:$I$181,2,FALSE)</f>
        <v>履正社C</v>
      </c>
      <c r="H164" s="72" t="str">
        <f>AB組合元データ!H164</f>
        <v>VS</v>
      </c>
      <c r="I164" s="71" t="str">
        <f>VLOOKUP($F$2:$F$181,AB組合元データ!$F$2:$I$181,4,FALSE)</f>
        <v>ガンバ大阪B</v>
      </c>
      <c r="J164" s="138" t="s">
        <v>253</v>
      </c>
      <c r="K164" s="152" t="s">
        <v>275</v>
      </c>
      <c r="L164" s="153" t="s">
        <v>280</v>
      </c>
      <c r="M164" s="151" t="s">
        <v>316</v>
      </c>
    </row>
    <row r="165" spans="1:13" s="35" customFormat="1" ht="20.149999999999999" customHeight="1">
      <c r="A165" s="331"/>
      <c r="B165" s="59">
        <f>AB組合元データ!B165</f>
        <v>45991</v>
      </c>
      <c r="C165" s="60" t="str">
        <f>AB組合元データ!C165</f>
        <v>日</v>
      </c>
      <c r="D165" s="60" t="str">
        <f>AB組合元データ!D165</f>
        <v>鶴見緑地第2球技場</v>
      </c>
      <c r="E165" s="61">
        <f>AB組合元データ!E165</f>
        <v>0.39583333333333331</v>
      </c>
      <c r="F165" s="106" t="s">
        <v>490</v>
      </c>
      <c r="G165" s="71" t="str">
        <f>VLOOKUP($F$2:$F$181,AB組合元データ!$F$2:$I$181,2,FALSE)</f>
        <v>アサンプション</v>
      </c>
      <c r="H165" s="72" t="str">
        <f>AB組合元データ!H165</f>
        <v>VS</v>
      </c>
      <c r="I165" s="71" t="str">
        <f>VLOOKUP($F$2:$F$181,AB組合元データ!$F$2:$I$181,4,FALSE)</f>
        <v>興國C</v>
      </c>
      <c r="J165" s="138" t="s">
        <v>253</v>
      </c>
      <c r="K165" s="152" t="s">
        <v>315</v>
      </c>
      <c r="L165" s="153" t="s">
        <v>266</v>
      </c>
      <c r="M165" s="151" t="s">
        <v>316</v>
      </c>
    </row>
    <row r="166" spans="1:13" s="35" customFormat="1" ht="20.149999999999999" customHeight="1">
      <c r="A166" s="331"/>
      <c r="B166" s="59" t="str">
        <f>AB組合元データ!B166</f>
        <v>〃</v>
      </c>
      <c r="C166" s="60" t="str">
        <f>AB組合元データ!C166</f>
        <v>〃</v>
      </c>
      <c r="D166" s="60" t="str">
        <f>AB組合元データ!D166</f>
        <v>〃</v>
      </c>
      <c r="E166" s="61">
        <f>AB組合元データ!E166</f>
        <v>0.5</v>
      </c>
      <c r="F166" s="106" t="s">
        <v>491</v>
      </c>
      <c r="G166" s="71" t="str">
        <f>VLOOKUP($F$2:$F$181,AB組合元データ!$F$2:$I$181,2,FALSE)</f>
        <v>香里ヌヴェール</v>
      </c>
      <c r="H166" s="72" t="str">
        <f>AB組合元データ!H166</f>
        <v>VS</v>
      </c>
      <c r="I166" s="71" t="str">
        <f>VLOOKUP($F$2:$F$181,AB組合元データ!$F$2:$I$181,4,FALSE)</f>
        <v>桜宮</v>
      </c>
      <c r="J166" s="138" t="s">
        <v>253</v>
      </c>
      <c r="K166" s="142" t="s">
        <v>288</v>
      </c>
      <c r="L166" s="143" t="s">
        <v>278</v>
      </c>
    </row>
    <row r="167" spans="1:13" s="35" customFormat="1" ht="20.149999999999999" customHeight="1">
      <c r="A167" s="331"/>
      <c r="B167" s="59" t="str">
        <f>AB組合元データ!B167</f>
        <v>〃</v>
      </c>
      <c r="C167" s="60" t="str">
        <f>AB組合元データ!C167</f>
        <v>〃</v>
      </c>
      <c r="D167" s="60" t="str">
        <f>AB組合元データ!D167</f>
        <v>〃</v>
      </c>
      <c r="E167" s="61">
        <f>AB組合元データ!E167</f>
        <v>0.60416666666666663</v>
      </c>
      <c r="F167" s="106" t="s">
        <v>492</v>
      </c>
      <c r="G167" s="71" t="str">
        <f>VLOOKUP($F$2:$F$181,AB組合元データ!$F$2:$I$181,2,FALSE)</f>
        <v>東大阪大柏原</v>
      </c>
      <c r="H167" s="72" t="str">
        <f>AB組合元データ!H167</f>
        <v>VS</v>
      </c>
      <c r="I167" s="71" t="str">
        <f>VLOOKUP($F$2:$F$181,AB組合元データ!$F$2:$I$181,4,FALSE)</f>
        <v>関大一</v>
      </c>
      <c r="J167" s="138" t="s">
        <v>253</v>
      </c>
      <c r="K167" s="152" t="s">
        <v>426</v>
      </c>
      <c r="L167" s="153" t="s">
        <v>427</v>
      </c>
      <c r="M167" s="151" t="s">
        <v>316</v>
      </c>
    </row>
    <row r="168" spans="1:13" s="35" customFormat="1" ht="20.149999999999999" customHeight="1">
      <c r="A168" s="331"/>
      <c r="B168" s="59" t="str">
        <f>AB組合元データ!B168</f>
        <v>〃</v>
      </c>
      <c r="C168" s="60" t="str">
        <f>AB組合元データ!C168</f>
        <v>〃</v>
      </c>
      <c r="D168" s="60" t="str">
        <f>AB組合元データ!D168</f>
        <v>近大附属</v>
      </c>
      <c r="E168" s="61">
        <f>AB組合元データ!E168</f>
        <v>0.58333333333333337</v>
      </c>
      <c r="F168" s="106" t="s">
        <v>493</v>
      </c>
      <c r="G168" s="71" t="str">
        <f>VLOOKUP($F$2:$F$181,AB組合元データ!$F$2:$I$181,2,FALSE)</f>
        <v>大阪学院B</v>
      </c>
      <c r="H168" s="72" t="str">
        <f>AB組合元データ!H168</f>
        <v>VS</v>
      </c>
      <c r="I168" s="71" t="str">
        <f>VLOOKUP($F$2:$F$181,AB組合元データ!$F$2:$I$181,4,FALSE)</f>
        <v>大阪桐蔭B</v>
      </c>
      <c r="J168" s="138" t="s">
        <v>253</v>
      </c>
      <c r="K168" s="142" t="s">
        <v>264</v>
      </c>
      <c r="L168" s="143" t="s">
        <v>229</v>
      </c>
    </row>
    <row r="169" spans="1:13" s="35" customFormat="1" ht="20.149999999999999" customHeight="1">
      <c r="A169" s="331"/>
      <c r="B169" s="59" t="str">
        <f>AB組合元データ!B169</f>
        <v>〃</v>
      </c>
      <c r="C169" s="60" t="str">
        <f>AB組合元データ!C169</f>
        <v>〃</v>
      </c>
      <c r="D169" s="60" t="str">
        <f>AB組合元データ!D169</f>
        <v>〃</v>
      </c>
      <c r="E169" s="61">
        <f>AB組合元データ!E169</f>
        <v>0.67708333333333337</v>
      </c>
      <c r="F169" s="106" t="s">
        <v>188</v>
      </c>
      <c r="G169" s="71" t="str">
        <f>VLOOKUP($F$2:$F$181,AB組合元データ!$F$2:$I$181,2,FALSE)</f>
        <v>近大附属Ｂ</v>
      </c>
      <c r="H169" s="72" t="str">
        <f>AB組合元データ!H169</f>
        <v>VS</v>
      </c>
      <c r="I169" s="71" t="str">
        <f>VLOOKUP($F$2:$F$181,AB組合元データ!$F$2:$I$181,4,FALSE)</f>
        <v>千里</v>
      </c>
      <c r="J169" s="138" t="s">
        <v>253</v>
      </c>
      <c r="K169" s="142" t="s">
        <v>241</v>
      </c>
      <c r="L169" s="143" t="s">
        <v>298</v>
      </c>
    </row>
    <row r="170" spans="1:13" s="35" customFormat="1" ht="20.149999999999999" customHeight="1">
      <c r="A170" s="331"/>
      <c r="B170" s="59" t="str">
        <f>AB組合元データ!B170</f>
        <v>〃</v>
      </c>
      <c r="C170" s="60" t="str">
        <f>AB組合元データ!C170</f>
        <v>〃</v>
      </c>
      <c r="D170" s="60" t="str">
        <f>AB組合元データ!D170</f>
        <v>帝塚山泉ヶ丘</v>
      </c>
      <c r="E170" s="61">
        <f>AB組合元データ!E170</f>
        <v>0.38541666666666669</v>
      </c>
      <c r="F170" s="106" t="s">
        <v>190</v>
      </c>
      <c r="G170" s="71" t="str">
        <f>VLOOKUP($F$2:$F$181,AB組合元データ!$F$2:$I$181,2,FALSE)</f>
        <v>セレッソ大阪Ｂ</v>
      </c>
      <c r="H170" s="72" t="str">
        <f>AB組合元データ!H170</f>
        <v>VS</v>
      </c>
      <c r="I170" s="71" t="str">
        <f>VLOOKUP($F$2:$F$181,AB組合元データ!$F$2:$I$181,4,FALSE)</f>
        <v>帝塚山泉ヶ丘</v>
      </c>
      <c r="J170" s="138" t="s">
        <v>253</v>
      </c>
      <c r="K170" s="142" t="s">
        <v>282</v>
      </c>
      <c r="L170" s="143" t="s">
        <v>228</v>
      </c>
    </row>
    <row r="171" spans="1:13" s="35" customFormat="1" ht="20.149999999999999" customHeight="1" thickBot="1">
      <c r="A171" s="332"/>
      <c r="B171" s="62" t="str">
        <f>AB組合元データ!B171</f>
        <v>〃</v>
      </c>
      <c r="C171" s="63" t="str">
        <f>AB組合元データ!C171</f>
        <v>〃</v>
      </c>
      <c r="D171" s="63" t="str">
        <f>AB組合元データ!D171</f>
        <v>〃</v>
      </c>
      <c r="E171" s="64">
        <f>AB組合元データ!E171</f>
        <v>0.47916666666666669</v>
      </c>
      <c r="F171" s="107" t="s">
        <v>494</v>
      </c>
      <c r="G171" s="77" t="str">
        <f>VLOOKUP($F$2:$F$181,AB組合元データ!$F$2:$I$181,2,FALSE)</f>
        <v>商大高</v>
      </c>
      <c r="H171" s="75" t="str">
        <f>AB組合元データ!H171</f>
        <v>VS</v>
      </c>
      <c r="I171" s="77" t="str">
        <f>VLOOKUP($F$2:$F$181,AB組合元データ!$F$2:$I$181,4,FALSE)</f>
        <v>賢明学院</v>
      </c>
      <c r="J171" s="140" t="s">
        <v>253</v>
      </c>
      <c r="K171" s="144" t="s">
        <v>248</v>
      </c>
      <c r="L171" s="145" t="s">
        <v>226</v>
      </c>
    </row>
    <row r="172" spans="1:13" s="35" customFormat="1" ht="20.149999999999999" customHeight="1">
      <c r="A172" s="330">
        <v>18</v>
      </c>
      <c r="B172" s="56">
        <f>AB組合元データ!B172</f>
        <v>45998</v>
      </c>
      <c r="C172" s="57" t="str">
        <f>AB組合元データ!C172</f>
        <v>日</v>
      </c>
      <c r="D172" s="57" t="str">
        <f>AB組合元データ!D172</f>
        <v>摂津</v>
      </c>
      <c r="E172" s="58">
        <f>AB組合元データ!E172</f>
        <v>0.5</v>
      </c>
      <c r="F172" s="105" t="s">
        <v>495</v>
      </c>
      <c r="G172" s="69" t="str">
        <f>VLOOKUP($F$2:$F$181,AB組合元データ!$F$2:$I$181,2,FALSE)</f>
        <v>摂津</v>
      </c>
      <c r="H172" s="70" t="str">
        <f>AB組合元データ!H172</f>
        <v>VS</v>
      </c>
      <c r="I172" s="69" t="str">
        <f>VLOOKUP($F$2:$F$181,AB組合元データ!$F$2:$I$181,4,FALSE)</f>
        <v>大阪学院B</v>
      </c>
      <c r="J172" s="137" t="s">
        <v>253</v>
      </c>
      <c r="K172" s="124" t="s">
        <v>278</v>
      </c>
      <c r="L172" s="125" t="s">
        <v>264</v>
      </c>
    </row>
    <row r="173" spans="1:13" s="35" customFormat="1" ht="20.149999999999999" customHeight="1">
      <c r="A173" s="331"/>
      <c r="B173" s="59" t="str">
        <f>AB組合元データ!B173</f>
        <v>〃</v>
      </c>
      <c r="C173" s="60" t="str">
        <f>AB組合元データ!C173</f>
        <v>〃</v>
      </c>
      <c r="D173" s="60" t="str">
        <f>AB組合元データ!D173</f>
        <v>〃</v>
      </c>
      <c r="E173" s="61">
        <f>AB組合元データ!E173</f>
        <v>0.59375</v>
      </c>
      <c r="F173" s="106" t="s">
        <v>496</v>
      </c>
      <c r="G173" s="71" t="str">
        <f>VLOOKUP($F$2:$F$181,AB組合元データ!$F$2:$I$181,2,FALSE)</f>
        <v>千里</v>
      </c>
      <c r="H173" s="72" t="str">
        <f>AB組合元データ!H173</f>
        <v>VS</v>
      </c>
      <c r="I173" s="71" t="str">
        <f>VLOOKUP($F$2:$F$181,AB組合元データ!$F$2:$I$181,4,FALSE)</f>
        <v>関大一</v>
      </c>
      <c r="J173" s="138" t="s">
        <v>253</v>
      </c>
      <c r="K173" s="142" t="s">
        <v>239</v>
      </c>
      <c r="L173" s="143" t="s">
        <v>298</v>
      </c>
    </row>
    <row r="174" spans="1:13" s="35" customFormat="1" ht="20.149999999999999" customHeight="1">
      <c r="A174" s="331"/>
      <c r="B174" s="59" t="str">
        <f>AB組合元データ!B174</f>
        <v>〃</v>
      </c>
      <c r="C174" s="60" t="str">
        <f>AB組合元データ!C174</f>
        <v>〃</v>
      </c>
      <c r="D174" s="60" t="str">
        <f>AB組合元データ!D174</f>
        <v>セレッソ舞洲人工芝</v>
      </c>
      <c r="E174" s="61">
        <f>AB組合元データ!E174</f>
        <v>0.40625</v>
      </c>
      <c r="F174" s="106" t="s">
        <v>497</v>
      </c>
      <c r="G174" s="71" t="str">
        <f>VLOOKUP($F$2:$F$181,AB組合元データ!$F$2:$I$181,2,FALSE)</f>
        <v>セレッソ大阪Ｂ</v>
      </c>
      <c r="H174" s="72" t="str">
        <f>AB組合元データ!H174</f>
        <v>VS</v>
      </c>
      <c r="I174" s="71" t="str">
        <f>VLOOKUP($F$2:$F$181,AB組合元データ!$F$2:$I$181,4,FALSE)</f>
        <v>東大阪大柏原</v>
      </c>
      <c r="J174" s="138" t="s">
        <v>253</v>
      </c>
      <c r="K174" s="142" t="s">
        <v>238</v>
      </c>
      <c r="L174" s="143" t="s">
        <v>240</v>
      </c>
    </row>
    <row r="175" spans="1:13" s="35" customFormat="1" ht="20.149999999999999" customHeight="1">
      <c r="A175" s="331"/>
      <c r="B175" s="59" t="str">
        <f>AB組合元データ!B175</f>
        <v>〃</v>
      </c>
      <c r="C175" s="60" t="str">
        <f>AB組合元データ!C175</f>
        <v>〃</v>
      </c>
      <c r="D175" s="60" t="str">
        <f>AB組合元データ!D175</f>
        <v>〃</v>
      </c>
      <c r="E175" s="61">
        <f>AB組合元データ!E175</f>
        <v>0.52083333333333337</v>
      </c>
      <c r="F175" s="106" t="s">
        <v>498</v>
      </c>
      <c r="G175" s="71" t="str">
        <f>VLOOKUP($F$2:$F$181,AB組合元データ!$F$2:$I$181,2,FALSE)</f>
        <v>清明学院</v>
      </c>
      <c r="H175" s="72" t="str">
        <f>AB組合元データ!H175</f>
        <v>VS</v>
      </c>
      <c r="I175" s="71" t="str">
        <f>VLOOKUP($F$2:$F$181,AB組合元データ!$F$2:$I$181,4,FALSE)</f>
        <v>ガンバ大阪B</v>
      </c>
      <c r="J175" s="138" t="s">
        <v>253</v>
      </c>
      <c r="K175" s="142" t="s">
        <v>288</v>
      </c>
      <c r="L175" s="143" t="s">
        <v>226</v>
      </c>
    </row>
    <row r="176" spans="1:13" s="35" customFormat="1" ht="20.149999999999999" customHeight="1">
      <c r="A176" s="331"/>
      <c r="B176" s="59" t="str">
        <f>AB組合元データ!B176</f>
        <v>〃</v>
      </c>
      <c r="C176" s="60" t="str">
        <f>AB組合元データ!C176</f>
        <v>〃</v>
      </c>
      <c r="D176" s="60" t="str">
        <f>AB組合元データ!D176</f>
        <v>帝塚山泉ヶ丘</v>
      </c>
      <c r="E176" s="61">
        <f>AB組合元データ!E176</f>
        <v>0.38541666666666669</v>
      </c>
      <c r="F176" s="106" t="s">
        <v>201</v>
      </c>
      <c r="G176" s="71" t="str">
        <f>VLOOKUP($F$2:$F$181,AB組合元データ!$F$2:$I$181,2,FALSE)</f>
        <v>帝塚山泉ヶ丘</v>
      </c>
      <c r="H176" s="72" t="str">
        <f>AB組合元データ!H176</f>
        <v>VS</v>
      </c>
      <c r="I176" s="71" t="str">
        <f>VLOOKUP($F$2:$F$181,AB組合元データ!$F$2:$I$181,4,FALSE)</f>
        <v>大阪立命館</v>
      </c>
      <c r="J176" s="138" t="s">
        <v>253</v>
      </c>
      <c r="K176" s="142" t="s">
        <v>315</v>
      </c>
      <c r="L176" s="143" t="s">
        <v>282</v>
      </c>
    </row>
    <row r="177" spans="1:12" s="34" customFormat="1" ht="20.149999999999999" customHeight="1">
      <c r="A177" s="331"/>
      <c r="B177" s="59" t="str">
        <f>AB組合元データ!B177</f>
        <v>〃</v>
      </c>
      <c r="C177" s="60" t="str">
        <f>AB組合元データ!C177</f>
        <v>〃</v>
      </c>
      <c r="D177" s="60" t="str">
        <f>AB組合元データ!D177</f>
        <v>〃</v>
      </c>
      <c r="E177" s="61">
        <f>AB組合元データ!E177</f>
        <v>0.47916666666666669</v>
      </c>
      <c r="F177" s="106" t="s">
        <v>499</v>
      </c>
      <c r="G177" s="258" t="str">
        <f>VLOOKUP($F$2:$F$181,AB組合元データ!$F$2:$I$181,2,FALSE)</f>
        <v>桜宮</v>
      </c>
      <c r="H177" s="259" t="str">
        <f>AB組合元データ!H177</f>
        <v>VS</v>
      </c>
      <c r="I177" s="258" t="str">
        <f>VLOOKUP($F$2:$F$181,AB組合元データ!$F$2:$I$181,4,FALSE)</f>
        <v>商大高</v>
      </c>
      <c r="J177" s="138" t="s">
        <v>253</v>
      </c>
      <c r="K177" s="142" t="s">
        <v>428</v>
      </c>
      <c r="L177" s="143" t="s">
        <v>248</v>
      </c>
    </row>
    <row r="178" spans="1:12" s="34" customFormat="1" ht="20.149999999999999" customHeight="1">
      <c r="A178" s="331"/>
      <c r="B178" s="59" t="str">
        <f>AB組合元データ!B178</f>
        <v>〃</v>
      </c>
      <c r="C178" s="60" t="str">
        <f>AB組合元データ!C178</f>
        <v>〃</v>
      </c>
      <c r="D178" s="60" t="str">
        <f>AB組合元データ!D178</f>
        <v>近大附属</v>
      </c>
      <c r="E178" s="61">
        <f>AB組合元データ!E178</f>
        <v>0.58333333333333337</v>
      </c>
      <c r="F178" s="106" t="s">
        <v>500</v>
      </c>
      <c r="G178" s="258" t="str">
        <f>VLOOKUP($F$2:$F$181,AB組合元データ!$F$2:$I$181,2,FALSE)</f>
        <v>香里ヌヴェール</v>
      </c>
      <c r="H178" s="259" t="str">
        <f>AB組合元データ!H178</f>
        <v>VS</v>
      </c>
      <c r="I178" s="258" t="str">
        <f>VLOOKUP($F$2:$F$181,AB組合元データ!$F$2:$I$181,4,FALSE)</f>
        <v>大阪桐蔭B</v>
      </c>
      <c r="J178" s="138" t="s">
        <v>253</v>
      </c>
      <c r="K178" s="161" t="s">
        <v>235</v>
      </c>
      <c r="L178" s="160" t="s">
        <v>229</v>
      </c>
    </row>
    <row r="179" spans="1:12" s="34" customFormat="1" ht="20.149999999999999" customHeight="1">
      <c r="A179" s="331"/>
      <c r="B179" s="59" t="str">
        <f>AB組合元データ!B179</f>
        <v>〃</v>
      </c>
      <c r="C179" s="60" t="str">
        <f>AB組合元データ!C179</f>
        <v>〃</v>
      </c>
      <c r="D179" s="60" t="str">
        <f>AB組合元データ!D179</f>
        <v>〃</v>
      </c>
      <c r="E179" s="61">
        <f>AB組合元データ!E179</f>
        <v>0.67708333333333337</v>
      </c>
      <c r="F179" s="106" t="s">
        <v>501</v>
      </c>
      <c r="G179" s="258" t="str">
        <f>VLOOKUP($F$2:$F$181,AB組合元データ!$F$2:$I$181,2,FALSE)</f>
        <v>興國C</v>
      </c>
      <c r="H179" s="259" t="str">
        <f>AB組合元データ!H179</f>
        <v>VS</v>
      </c>
      <c r="I179" s="258" t="str">
        <f>VLOOKUP($F$2:$F$181,AB組合元データ!$F$2:$I$181,4,FALSE)</f>
        <v>近大附属Ｂ</v>
      </c>
      <c r="J179" s="138" t="s">
        <v>253</v>
      </c>
      <c r="K179" s="161" t="s">
        <v>426</v>
      </c>
      <c r="L179" s="160" t="s">
        <v>268</v>
      </c>
    </row>
    <row r="180" spans="1:12" s="34" customFormat="1" ht="20.149999999999999" customHeight="1">
      <c r="A180" s="331"/>
      <c r="B180" s="207" t="str">
        <f>AB組合元データ!B180</f>
        <v>12/7or13</v>
      </c>
      <c r="C180" s="202" t="str">
        <f>AB組合元データ!C180</f>
        <v>日or土</v>
      </c>
      <c r="D180" s="202" t="str">
        <f>AB組合元データ!D180</f>
        <v>履正社茨木Ｇ</v>
      </c>
      <c r="E180" s="205">
        <f>AB組合元データ!E180</f>
        <v>0.58333333333333337</v>
      </c>
      <c r="F180" s="106" t="s">
        <v>502</v>
      </c>
      <c r="G180" s="278" t="str">
        <f>VLOOKUP($F$2:$F$181,AB組合元データ!$F$2:$I$181,2,FALSE)</f>
        <v>賢明学院</v>
      </c>
      <c r="H180" s="279" t="str">
        <f>AB組合元データ!H180</f>
        <v>VS</v>
      </c>
      <c r="I180" s="278" t="str">
        <f>VLOOKUP($F$2:$F$181,AB組合元データ!$F$2:$I$181,4,FALSE)</f>
        <v>履正社C</v>
      </c>
      <c r="J180" s="138" t="s">
        <v>253</v>
      </c>
      <c r="K180" s="202" t="s">
        <v>294</v>
      </c>
      <c r="L180" s="237" t="s">
        <v>275</v>
      </c>
    </row>
    <row r="181" spans="1:12" s="34" customFormat="1" ht="20.149999999999999" customHeight="1" thickBot="1">
      <c r="A181" s="332"/>
      <c r="B181" s="211" t="str">
        <f>AB組合元データ!B181</f>
        <v>〃</v>
      </c>
      <c r="C181" s="212" t="str">
        <f>AB組合元データ!C181</f>
        <v>〃</v>
      </c>
      <c r="D181" s="212" t="str">
        <f>AB組合元データ!D181</f>
        <v>〃</v>
      </c>
      <c r="E181" s="213">
        <f>AB組合元データ!E181</f>
        <v>0.67708333333333337</v>
      </c>
      <c r="F181" s="107" t="s">
        <v>503</v>
      </c>
      <c r="G181" s="280" t="str">
        <f>VLOOKUP($F$2:$F$181,AB組合元データ!$F$2:$I$181,2,FALSE)</f>
        <v>大阪偕星</v>
      </c>
      <c r="H181" s="281" t="str">
        <f>AB組合元データ!H181</f>
        <v>VS</v>
      </c>
      <c r="I181" s="280" t="str">
        <f>VLOOKUP($F$2:$F$181,AB組合元データ!$F$2:$I$181,4,FALSE)</f>
        <v>アサンプション</v>
      </c>
      <c r="J181" s="140" t="s">
        <v>253</v>
      </c>
      <c r="K181" s="212" t="s">
        <v>228</v>
      </c>
      <c r="L181" s="230" t="s">
        <v>272</v>
      </c>
    </row>
    <row r="182" spans="1:12">
      <c r="G182" s="2"/>
      <c r="H182" s="2"/>
      <c r="I182" s="2"/>
    </row>
    <row r="183" spans="1:12">
      <c r="G183" s="2"/>
      <c r="H183" s="2"/>
      <c r="I183" s="2"/>
    </row>
    <row r="184" spans="1:12">
      <c r="G184" s="2"/>
      <c r="H184" s="2"/>
      <c r="I184" s="2"/>
    </row>
    <row r="185" spans="1:12">
      <c r="G185" s="2"/>
      <c r="H185" s="2"/>
      <c r="I185" s="2"/>
    </row>
    <row r="186" spans="1:12">
      <c r="G186" s="2"/>
      <c r="H186" s="2"/>
      <c r="I186" s="2"/>
    </row>
    <row r="187" spans="1:12">
      <c r="G187" s="2"/>
      <c r="H187" s="2"/>
      <c r="I187" s="2"/>
    </row>
    <row r="188" spans="1:12">
      <c r="G188" s="2"/>
      <c r="H188" s="2"/>
      <c r="I188" s="2"/>
    </row>
    <row r="189" spans="1:12">
      <c r="G189" s="2"/>
      <c r="H189" s="2"/>
      <c r="I189" s="2"/>
    </row>
    <row r="190" spans="1:12">
      <c r="G190" s="2"/>
      <c r="H190" s="2"/>
      <c r="I190" s="2"/>
    </row>
    <row r="191" spans="1:12">
      <c r="G191" s="2"/>
      <c r="H191" s="2"/>
      <c r="I191" s="2"/>
    </row>
    <row r="192" spans="1:12">
      <c r="G192" s="2"/>
      <c r="H192" s="2"/>
      <c r="I192" s="2"/>
    </row>
    <row r="193" spans="7:9">
      <c r="G193" s="2"/>
      <c r="H193" s="2"/>
      <c r="I193" s="2"/>
    </row>
    <row r="194" spans="7:9">
      <c r="G194" s="2"/>
      <c r="H194" s="2"/>
      <c r="I194" s="2"/>
    </row>
    <row r="195" spans="7:9">
      <c r="G195" s="2"/>
      <c r="H195" s="2"/>
      <c r="I195" s="2"/>
    </row>
    <row r="196" spans="7:9">
      <c r="G196" s="2"/>
      <c r="H196" s="2"/>
      <c r="I196" s="2"/>
    </row>
    <row r="197" spans="7:9">
      <c r="G197" s="2"/>
      <c r="H197" s="2"/>
      <c r="I197" s="2"/>
    </row>
    <row r="198" spans="7:9">
      <c r="G198" s="2"/>
      <c r="H198" s="2"/>
      <c r="I198" s="2"/>
    </row>
    <row r="199" spans="7:9">
      <c r="G199" s="2"/>
      <c r="H199" s="2"/>
      <c r="I199" s="2"/>
    </row>
    <row r="200" spans="7:9">
      <c r="G200" s="2"/>
      <c r="H200" s="2"/>
      <c r="I200" s="2"/>
    </row>
    <row r="201" spans="7:9">
      <c r="G201" s="2"/>
      <c r="H201" s="2"/>
      <c r="I201" s="2"/>
    </row>
    <row r="202" spans="7:9">
      <c r="G202" s="2"/>
      <c r="H202" s="2"/>
      <c r="I202" s="2"/>
    </row>
    <row r="203" spans="7:9">
      <c r="G203" s="2"/>
      <c r="H203" s="2"/>
      <c r="I203" s="2"/>
    </row>
    <row r="204" spans="7:9">
      <c r="G204" s="2"/>
      <c r="H204" s="2"/>
      <c r="I204" s="2"/>
    </row>
    <row r="205" spans="7:9">
      <c r="G205" s="2"/>
      <c r="H205" s="2"/>
      <c r="I205" s="2"/>
    </row>
    <row r="206" spans="7:9">
      <c r="G206" s="2"/>
      <c r="H206" s="2"/>
      <c r="I206" s="2"/>
    </row>
    <row r="207" spans="7:9">
      <c r="G207" s="2"/>
      <c r="H207" s="2"/>
      <c r="I207" s="2"/>
    </row>
    <row r="208" spans="7:9">
      <c r="G208" s="2"/>
      <c r="H208" s="2"/>
      <c r="I208" s="2"/>
    </row>
    <row r="209" spans="7:9">
      <c r="G209" s="2"/>
      <c r="H209" s="2"/>
      <c r="I209" s="2"/>
    </row>
    <row r="210" spans="7:9">
      <c r="G210" s="2"/>
      <c r="H210" s="2"/>
      <c r="I210" s="2"/>
    </row>
    <row r="211" spans="7:9">
      <c r="G211" s="2"/>
      <c r="H211" s="2"/>
      <c r="I211" s="2"/>
    </row>
    <row r="212" spans="7:9">
      <c r="G212" s="2"/>
      <c r="H212" s="2"/>
      <c r="I212" s="2"/>
    </row>
    <row r="213" spans="7:9">
      <c r="G213" s="2"/>
      <c r="H213" s="2"/>
      <c r="I213" s="2"/>
    </row>
    <row r="214" spans="7:9">
      <c r="G214" s="2"/>
      <c r="H214" s="2"/>
      <c r="I214" s="2"/>
    </row>
    <row r="215" spans="7:9">
      <c r="G215" s="2"/>
      <c r="H215" s="2"/>
      <c r="I215" s="2"/>
    </row>
    <row r="216" spans="7:9">
      <c r="G216" s="2"/>
      <c r="H216" s="2"/>
      <c r="I216" s="2"/>
    </row>
    <row r="217" spans="7:9">
      <c r="G217" s="2"/>
      <c r="H217" s="2"/>
      <c r="I217" s="2"/>
    </row>
    <row r="218" spans="7:9">
      <c r="G218" s="2"/>
      <c r="H218" s="2"/>
      <c r="I218" s="2"/>
    </row>
    <row r="219" spans="7:9">
      <c r="G219" s="2"/>
      <c r="H219" s="2"/>
      <c r="I219" s="2"/>
    </row>
    <row r="220" spans="7:9">
      <c r="G220" s="2"/>
      <c r="H220" s="2"/>
      <c r="I220" s="2"/>
    </row>
    <row r="221" spans="7:9">
      <c r="G221" s="2"/>
      <c r="H221" s="2"/>
      <c r="I221" s="2"/>
    </row>
    <row r="222" spans="7:9">
      <c r="G222" s="2"/>
      <c r="H222" s="2"/>
      <c r="I222" s="2"/>
    </row>
    <row r="223" spans="7:9">
      <c r="G223" s="2"/>
      <c r="H223" s="2"/>
      <c r="I223" s="2"/>
    </row>
    <row r="224" spans="7:9">
      <c r="G224" s="2"/>
      <c r="H224" s="2"/>
      <c r="I224" s="2"/>
    </row>
    <row r="225" spans="7:9">
      <c r="G225" s="2"/>
      <c r="H225" s="2"/>
      <c r="I225" s="2"/>
    </row>
    <row r="226" spans="7:9">
      <c r="G226" s="2"/>
      <c r="H226" s="2"/>
      <c r="I226" s="2"/>
    </row>
    <row r="227" spans="7:9">
      <c r="G227" s="2"/>
      <c r="H227" s="2"/>
      <c r="I227" s="2"/>
    </row>
    <row r="228" spans="7:9">
      <c r="G228" s="2"/>
      <c r="H228" s="2"/>
      <c r="I228" s="2"/>
    </row>
    <row r="229" spans="7:9">
      <c r="G229" s="2"/>
      <c r="H229" s="2"/>
      <c r="I229" s="2"/>
    </row>
    <row r="230" spans="7:9">
      <c r="G230" s="2"/>
      <c r="H230" s="2"/>
      <c r="I230" s="2"/>
    </row>
    <row r="231" spans="7:9">
      <c r="G231" s="2"/>
      <c r="H231" s="2"/>
      <c r="I231" s="2"/>
    </row>
    <row r="232" spans="7:9">
      <c r="G232" s="2"/>
      <c r="H232" s="2"/>
      <c r="I232" s="2"/>
    </row>
    <row r="233" spans="7:9">
      <c r="G233" s="2"/>
      <c r="H233" s="2"/>
      <c r="I233" s="2"/>
    </row>
    <row r="234" spans="7:9">
      <c r="G234" s="2"/>
      <c r="H234" s="2"/>
      <c r="I234" s="2"/>
    </row>
    <row r="235" spans="7:9">
      <c r="G235" s="2"/>
      <c r="H235" s="2"/>
      <c r="I235" s="2"/>
    </row>
    <row r="236" spans="7:9">
      <c r="G236" s="2"/>
      <c r="H236" s="2"/>
      <c r="I236" s="2"/>
    </row>
    <row r="237" spans="7:9">
      <c r="G237" s="2"/>
      <c r="H237" s="2"/>
      <c r="I237" s="2"/>
    </row>
    <row r="238" spans="7:9">
      <c r="G238" s="2"/>
      <c r="H238" s="2"/>
      <c r="I238" s="2"/>
    </row>
    <row r="239" spans="7:9">
      <c r="G239" s="2"/>
      <c r="H239" s="2"/>
      <c r="I239" s="2"/>
    </row>
    <row r="240" spans="7:9">
      <c r="G240" s="2"/>
      <c r="H240" s="2"/>
      <c r="I240" s="2"/>
    </row>
    <row r="241" spans="7:9">
      <c r="G241" s="2"/>
      <c r="H241" s="2"/>
      <c r="I241" s="2"/>
    </row>
    <row r="242" spans="7:9">
      <c r="G242" s="2"/>
      <c r="H242" s="2"/>
      <c r="I242" s="2"/>
    </row>
    <row r="243" spans="7:9">
      <c r="G243" s="2"/>
      <c r="H243" s="2"/>
      <c r="I243" s="2"/>
    </row>
    <row r="244" spans="7:9">
      <c r="G244" s="2"/>
      <c r="H244" s="2"/>
      <c r="I244" s="2"/>
    </row>
    <row r="245" spans="7:9">
      <c r="G245" s="2"/>
      <c r="H245" s="2"/>
      <c r="I245" s="2"/>
    </row>
    <row r="246" spans="7:9">
      <c r="G246" s="2"/>
      <c r="H246" s="2"/>
      <c r="I246" s="2"/>
    </row>
    <row r="247" spans="7:9">
      <c r="G247" s="2"/>
      <c r="H247" s="2"/>
      <c r="I247" s="2"/>
    </row>
    <row r="248" spans="7:9">
      <c r="G248" s="2"/>
      <c r="H248" s="2"/>
      <c r="I248" s="2"/>
    </row>
    <row r="249" spans="7:9">
      <c r="G249" s="2"/>
      <c r="H249" s="2"/>
      <c r="I249" s="2"/>
    </row>
    <row r="250" spans="7:9">
      <c r="G250" s="2"/>
      <c r="H250" s="2"/>
      <c r="I250" s="2"/>
    </row>
    <row r="251" spans="7:9">
      <c r="G251" s="2"/>
      <c r="H251" s="2"/>
      <c r="I251" s="2"/>
    </row>
    <row r="252" spans="7:9">
      <c r="G252" s="2"/>
      <c r="H252" s="2"/>
      <c r="I252" s="2"/>
    </row>
    <row r="253" spans="7:9">
      <c r="G253" s="2"/>
      <c r="H253" s="2"/>
      <c r="I253" s="2"/>
    </row>
    <row r="254" spans="7:9">
      <c r="G254" s="2"/>
      <c r="H254" s="2"/>
      <c r="I254" s="2"/>
    </row>
    <row r="255" spans="7:9">
      <c r="G255" s="2"/>
      <c r="H255" s="2"/>
      <c r="I255" s="2"/>
    </row>
    <row r="256" spans="7:9">
      <c r="G256" s="2"/>
      <c r="H256" s="2"/>
      <c r="I256" s="2"/>
    </row>
    <row r="257" spans="7:9">
      <c r="G257" s="2"/>
      <c r="H257" s="2"/>
      <c r="I257" s="2"/>
    </row>
    <row r="258" spans="7:9">
      <c r="G258" s="2"/>
      <c r="H258" s="2"/>
      <c r="I258" s="2"/>
    </row>
    <row r="259" spans="7:9">
      <c r="G259" s="2"/>
      <c r="H259" s="2"/>
      <c r="I259" s="2"/>
    </row>
    <row r="260" spans="7:9">
      <c r="G260" s="2"/>
      <c r="H260" s="2"/>
      <c r="I260" s="2"/>
    </row>
    <row r="261" spans="7:9">
      <c r="G261" s="2"/>
      <c r="H261" s="2"/>
      <c r="I261" s="2"/>
    </row>
    <row r="262" spans="7:9">
      <c r="G262" s="2"/>
      <c r="H262" s="2"/>
      <c r="I262" s="2"/>
    </row>
    <row r="263" spans="7:9">
      <c r="G263" s="2"/>
      <c r="H263" s="2"/>
      <c r="I263" s="2"/>
    </row>
    <row r="264" spans="7:9">
      <c r="G264" s="2"/>
      <c r="H264" s="2"/>
      <c r="I264" s="2"/>
    </row>
    <row r="265" spans="7:9">
      <c r="G265" s="2"/>
      <c r="H265" s="2"/>
      <c r="I265" s="2"/>
    </row>
    <row r="266" spans="7:9">
      <c r="G266" s="2"/>
      <c r="H266" s="2"/>
      <c r="I266" s="2"/>
    </row>
    <row r="267" spans="7:9">
      <c r="G267" s="2"/>
      <c r="H267" s="2"/>
      <c r="I267" s="2"/>
    </row>
    <row r="268" spans="7:9">
      <c r="G268" s="2"/>
      <c r="H268" s="2"/>
      <c r="I268" s="2"/>
    </row>
    <row r="269" spans="7:9">
      <c r="G269" s="2"/>
      <c r="H269" s="2"/>
      <c r="I269" s="2"/>
    </row>
    <row r="270" spans="7:9">
      <c r="G270" s="2"/>
      <c r="H270" s="2"/>
      <c r="I270" s="2"/>
    </row>
    <row r="271" spans="7:9">
      <c r="G271" s="2"/>
      <c r="H271" s="2"/>
      <c r="I271" s="2"/>
    </row>
    <row r="272" spans="7:9">
      <c r="G272" s="2"/>
      <c r="H272" s="2"/>
      <c r="I272" s="2"/>
    </row>
    <row r="273" spans="7:9">
      <c r="G273" s="2"/>
      <c r="H273" s="2"/>
      <c r="I273" s="2"/>
    </row>
    <row r="274" spans="7:9">
      <c r="G274" s="2"/>
      <c r="H274" s="2"/>
      <c r="I274" s="2"/>
    </row>
    <row r="275" spans="7:9">
      <c r="G275" s="2"/>
      <c r="H275" s="2"/>
      <c r="I275" s="2"/>
    </row>
    <row r="276" spans="7:9">
      <c r="G276" s="2"/>
      <c r="H276" s="2"/>
      <c r="I276" s="2"/>
    </row>
    <row r="277" spans="7:9">
      <c r="G277" s="2"/>
      <c r="H277" s="2"/>
      <c r="I277" s="2"/>
    </row>
    <row r="278" spans="7:9">
      <c r="G278" s="2"/>
      <c r="H278" s="2"/>
      <c r="I278" s="2"/>
    </row>
    <row r="279" spans="7:9">
      <c r="G279" s="2"/>
      <c r="H279" s="2"/>
      <c r="I279" s="2"/>
    </row>
    <row r="280" spans="7:9">
      <c r="G280" s="2"/>
      <c r="H280" s="2"/>
      <c r="I280" s="2"/>
    </row>
    <row r="281" spans="7:9">
      <c r="G281" s="2"/>
      <c r="H281" s="2"/>
      <c r="I281" s="2"/>
    </row>
    <row r="282" spans="7:9">
      <c r="G282" s="2"/>
      <c r="H282" s="2"/>
      <c r="I282" s="2"/>
    </row>
    <row r="283" spans="7:9">
      <c r="G283" s="2"/>
      <c r="H283" s="2"/>
      <c r="I283" s="2"/>
    </row>
  </sheetData>
  <mergeCells count="19">
    <mergeCell ref="G1:I1"/>
    <mergeCell ref="A2:A11"/>
    <mergeCell ref="A12:A21"/>
    <mergeCell ref="A22:A31"/>
    <mergeCell ref="A32:A41"/>
    <mergeCell ref="A142:A151"/>
    <mergeCell ref="A152:A161"/>
    <mergeCell ref="A162:A171"/>
    <mergeCell ref="A172:A181"/>
    <mergeCell ref="A42:A51"/>
    <mergeCell ref="A52:A61"/>
    <mergeCell ref="A62:A71"/>
    <mergeCell ref="A72:A81"/>
    <mergeCell ref="A82:A91"/>
    <mergeCell ref="A92:A101"/>
    <mergeCell ref="A112:A121"/>
    <mergeCell ref="A122:A131"/>
    <mergeCell ref="A132:A141"/>
    <mergeCell ref="A102:A111"/>
  </mergeCells>
  <phoneticPr fontId="1"/>
  <conditionalFormatting sqref="F2:F91">
    <cfRule type="containsBlanks" dxfId="23" priority="13">
      <formula>LEN(TRIM(F2))=0</formula>
    </cfRule>
    <cfRule type="duplicateValues" dxfId="22" priority="14"/>
    <cfRule type="containsText" dxfId="21" priority="15" operator="containsText" text="B">
      <formula>NOT(ISERROR(SEARCH("B",F2)))</formula>
    </cfRule>
    <cfRule type="containsText" dxfId="20" priority="16" operator="containsText" text="A">
      <formula>NOT(ISERROR(SEARCH("A",F2)))</formula>
    </cfRule>
  </conditionalFormatting>
  <conditionalFormatting sqref="F92:F181">
    <cfRule type="containsBlanks" dxfId="19" priority="1">
      <formula>LEN(TRIM(F92))=0</formula>
    </cfRule>
    <cfRule type="duplicateValues" dxfId="18" priority="2"/>
    <cfRule type="containsText" dxfId="17" priority="3" operator="containsText" text="B">
      <formula>NOT(ISERROR(SEARCH("B",F92)))</formula>
    </cfRule>
    <cfRule type="containsText" dxfId="16" priority="4" operator="containsText" text="A">
      <formula>NOT(ISERROR(SEARCH("A",F92)))</formula>
    </cfRule>
  </conditionalFormatting>
  <printOptions horizontalCentered="1" verticalCentered="1"/>
  <pageMargins left="0.55118110236220474" right="0.55118110236220474" top="1.1811023622047245" bottom="0.39370078740157483" header="0.70866141732283472" footer="0.51181102362204722"/>
  <pageSetup paperSize="9" scale="63" orientation="portrait" verticalDpi="4294967292" r:id="rId1"/>
  <headerFooter>
    <oddHeader>&amp;C&amp;20&amp;K000000高円宮杯 ＪＦＡ Ｕ−１８ サッカーリーグ 2020 ＯＳＡＫＡ　2部試合日程表</oddHeader>
  </headerFooter>
  <rowBreaks count="2" manualBreakCount="2">
    <brk id="61" max="16383" man="1"/>
    <brk id="12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I182"/>
  <sheetViews>
    <sheetView tabSelected="1" view="pageLayout" topLeftCell="A13" zoomScaleNormal="100" workbookViewId="0">
      <selection activeCell="D103" sqref="D103"/>
    </sheetView>
  </sheetViews>
  <sheetFormatPr defaultColWidth="8.90625" defaultRowHeight="13"/>
  <cols>
    <col min="1" max="1" width="6.90625" customWidth="1"/>
    <col min="2" max="3" width="6.90625" style="4" customWidth="1"/>
    <col min="4" max="4" width="30.90625" style="4" customWidth="1"/>
    <col min="5" max="5" width="9.90625" style="4" customWidth="1"/>
    <col min="6" max="6" width="9.6328125" style="4" customWidth="1"/>
    <col min="7" max="7" width="30.90625" customWidth="1"/>
    <col min="8" max="8" width="9.90625" customWidth="1"/>
    <col min="9" max="9" width="30.90625" customWidth="1"/>
  </cols>
  <sheetData>
    <row r="1" spans="1:9" ht="27.75" customHeight="1" thickBot="1">
      <c r="A1" s="20" t="s">
        <v>1</v>
      </c>
      <c r="B1" s="101" t="str">
        <f>AB組合調整用!B1</f>
        <v>月/日</v>
      </c>
      <c r="C1" s="101" t="str">
        <f>AB組合調整用!C1</f>
        <v>曜日</v>
      </c>
      <c r="D1" s="101" t="str">
        <f>AB組合調整用!D1</f>
        <v>会　　場</v>
      </c>
      <c r="E1" s="101" t="str">
        <f>AB組合調整用!E1</f>
        <v>開始時間</v>
      </c>
      <c r="F1" s="47" t="str">
        <f>AB組合調整用!F1</f>
        <v>試合番号</v>
      </c>
      <c r="G1" s="343" t="str">
        <f>AB組合調整用!G1</f>
        <v>対戦カード</v>
      </c>
      <c r="H1" s="343">
        <f>AB組合調整用!H1</f>
        <v>0</v>
      </c>
      <c r="I1" s="344">
        <f>AB組合調整用!I1</f>
        <v>0</v>
      </c>
    </row>
    <row r="2" spans="1:9" ht="25" customHeight="1">
      <c r="A2" s="339">
        <v>1</v>
      </c>
      <c r="B2" s="11">
        <f>AB組合調整用!B2</f>
        <v>45752</v>
      </c>
      <c r="C2" s="12" t="str">
        <f>AB組合調整用!C2</f>
        <v>土</v>
      </c>
      <c r="D2" s="36" t="str">
        <f>AB組合調整用!D2</f>
        <v>摂津</v>
      </c>
      <c r="E2" s="17">
        <f>AB組合調整用!E2</f>
        <v>0.5625</v>
      </c>
      <c r="F2" s="80" t="str">
        <f>AB組合調整用!F2</f>
        <v>2B05</v>
      </c>
      <c r="G2" s="83" t="str">
        <f>AB組合調整用!G2</f>
        <v>摂津</v>
      </c>
      <c r="H2" s="5" t="str">
        <f>AB組合調整用!H2</f>
        <v>VS</v>
      </c>
      <c r="I2" s="6" t="str">
        <f>AB組合調整用!I2</f>
        <v>履正社C</v>
      </c>
    </row>
    <row r="3" spans="1:9" ht="25" customHeight="1">
      <c r="A3" s="340"/>
      <c r="B3" s="13" t="str">
        <f>AB組合調整用!B3</f>
        <v>〃</v>
      </c>
      <c r="C3" s="14" t="str">
        <f>AB組合調整用!C3</f>
        <v>〃</v>
      </c>
      <c r="D3" s="25" t="str">
        <f>AB組合調整用!D3</f>
        <v>〃</v>
      </c>
      <c r="E3" s="18">
        <f>AB組合調整用!E3</f>
        <v>0.65625</v>
      </c>
      <c r="F3" s="81" t="str">
        <f>AB組合調整用!F3</f>
        <v>2A02</v>
      </c>
      <c r="G3" s="24" t="str">
        <f>AB組合調整用!G3</f>
        <v>大阪立命館</v>
      </c>
      <c r="H3" s="7" t="str">
        <f>AB組合調整用!H3</f>
        <v>VS</v>
      </c>
      <c r="I3" s="8" t="str">
        <f>AB組合調整用!I3</f>
        <v>アサンプション</v>
      </c>
    </row>
    <row r="4" spans="1:9" ht="25" customHeight="1">
      <c r="A4" s="340"/>
      <c r="B4" s="13" t="str">
        <f>AB組合調整用!B4</f>
        <v>〃</v>
      </c>
      <c r="C4" s="14" t="str">
        <f>AB組合調整用!C4</f>
        <v>〃</v>
      </c>
      <c r="D4" s="25" t="str">
        <f>AB組合調整用!D4</f>
        <v>セレッソ舞洲人工芝</v>
      </c>
      <c r="E4" s="18">
        <f>AB組合調整用!E4</f>
        <v>0.40625</v>
      </c>
      <c r="F4" s="81" t="str">
        <f>AB組合調整用!F4</f>
        <v>2A05</v>
      </c>
      <c r="G4" s="24" t="str">
        <f>AB組合調整用!G4</f>
        <v>セレッソ大阪Ｂ</v>
      </c>
      <c r="H4" s="7" t="str">
        <f>AB組合調整用!H4</f>
        <v>VS</v>
      </c>
      <c r="I4" s="8" t="str">
        <f>AB組合調整用!I4</f>
        <v>千里</v>
      </c>
    </row>
    <row r="5" spans="1:9" ht="25" customHeight="1">
      <c r="A5" s="340"/>
      <c r="B5" s="13" t="str">
        <f>AB組合調整用!B5</f>
        <v>〃</v>
      </c>
      <c r="C5" s="14" t="str">
        <f>AB組合調整用!C5</f>
        <v>〃</v>
      </c>
      <c r="D5" s="25" t="str">
        <f>AB組合調整用!D5</f>
        <v>〃</v>
      </c>
      <c r="E5" s="18">
        <f>AB組合調整用!E5</f>
        <v>0.52083333333333337</v>
      </c>
      <c r="F5" s="81" t="str">
        <f>AB組合調整用!F5</f>
        <v>2B02</v>
      </c>
      <c r="G5" s="24" t="str">
        <f>AB組合調整用!G5</f>
        <v>大阪桐蔭B</v>
      </c>
      <c r="H5" s="7" t="str">
        <f>AB組合調整用!H5</f>
        <v>VS</v>
      </c>
      <c r="I5" s="8" t="str">
        <f>AB組合調整用!I5</f>
        <v>桜宮</v>
      </c>
    </row>
    <row r="6" spans="1:9" ht="25" customHeight="1">
      <c r="A6" s="340"/>
      <c r="B6" s="13" t="str">
        <f>AB組合調整用!B6</f>
        <v>〃</v>
      </c>
      <c r="C6" s="14" t="str">
        <f>AB組合調整用!C6</f>
        <v>〃</v>
      </c>
      <c r="D6" s="25" t="str">
        <f>AB組合調整用!D6</f>
        <v>OFA万博B</v>
      </c>
      <c r="E6" s="18">
        <f>AB組合調整用!E6</f>
        <v>0.41666666666666669</v>
      </c>
      <c r="F6" s="81" t="str">
        <f>AB組合調整用!F6</f>
        <v>2B03</v>
      </c>
      <c r="G6" s="24" t="str">
        <f>AB組合調整用!G6</f>
        <v>ガンバ大阪B</v>
      </c>
      <c r="H6" s="7" t="str">
        <f>AB組合調整用!H6</f>
        <v>VS</v>
      </c>
      <c r="I6" s="8" t="str">
        <f>AB組合調整用!I6</f>
        <v>商大高</v>
      </c>
    </row>
    <row r="7" spans="1:9" ht="25" customHeight="1">
      <c r="A7" s="340"/>
      <c r="B7" s="13" t="str">
        <f>AB組合調整用!B7</f>
        <v>〃</v>
      </c>
      <c r="C7" s="14" t="str">
        <f>AB組合調整用!C7</f>
        <v>〃</v>
      </c>
      <c r="D7" s="25" t="str">
        <f>AB組合調整用!D7</f>
        <v>OFA万博A</v>
      </c>
      <c r="E7" s="18">
        <f>AB組合調整用!E7</f>
        <v>0.60416666666666663</v>
      </c>
      <c r="F7" s="81" t="str">
        <f>AB組合調整用!F7</f>
        <v>2A03</v>
      </c>
      <c r="G7" s="24" t="str">
        <f>AB組合調整用!G7</f>
        <v>関大一</v>
      </c>
      <c r="H7" s="7" t="str">
        <f>AB組合調整用!H7</f>
        <v>VS</v>
      </c>
      <c r="I7" s="8" t="str">
        <f>AB組合調整用!I7</f>
        <v>興國C</v>
      </c>
    </row>
    <row r="8" spans="1:9" ht="25" customHeight="1">
      <c r="A8" s="340"/>
      <c r="B8" s="13">
        <f>AB組合調整用!B8</f>
        <v>45753</v>
      </c>
      <c r="C8" s="14" t="str">
        <f>AB組合調整用!C8</f>
        <v>日</v>
      </c>
      <c r="D8" s="25" t="str">
        <f>AB組合調整用!D8</f>
        <v>帝塚山泉ヶ丘</v>
      </c>
      <c r="E8" s="18">
        <f>AB組合調整用!E8</f>
        <v>0.65625</v>
      </c>
      <c r="F8" s="81" t="str">
        <f>AB組合調整用!F8</f>
        <v>2B04</v>
      </c>
      <c r="G8" s="24" t="str">
        <f>AB組合調整用!G8</f>
        <v>賢明学院</v>
      </c>
      <c r="H8" s="7" t="str">
        <f>AB組合調整用!H8</f>
        <v>VS</v>
      </c>
      <c r="I8" s="8" t="str">
        <f>AB組合調整用!I8</f>
        <v>香里ヌヴェール</v>
      </c>
    </row>
    <row r="9" spans="1:9" ht="25" customHeight="1">
      <c r="A9" s="340"/>
      <c r="B9" s="13" t="str">
        <f>AB組合調整用!B9</f>
        <v>〃</v>
      </c>
      <c r="C9" s="14" t="str">
        <f>AB組合調整用!C9</f>
        <v>〃</v>
      </c>
      <c r="D9" s="25" t="str">
        <f>AB組合調整用!D9</f>
        <v>〃</v>
      </c>
      <c r="E9" s="18">
        <f>AB組合調整用!E9</f>
        <v>0.75</v>
      </c>
      <c r="F9" s="81" t="str">
        <f>AB組合調整用!F9</f>
        <v>2A01</v>
      </c>
      <c r="G9" s="24" t="str">
        <f>AB組合調整用!G9</f>
        <v>東大阪大柏原</v>
      </c>
      <c r="H9" s="7" t="str">
        <f>AB組合調整用!H9</f>
        <v>VS</v>
      </c>
      <c r="I9" s="8" t="str">
        <f>AB組合調整用!I9</f>
        <v>帝塚山泉ヶ丘</v>
      </c>
    </row>
    <row r="10" spans="1:9" ht="25" customHeight="1">
      <c r="A10" s="340"/>
      <c r="B10" s="13" t="str">
        <f>AB組合調整用!B10</f>
        <v>〃</v>
      </c>
      <c r="C10" s="14" t="str">
        <f>AB組合調整用!C10</f>
        <v>〃</v>
      </c>
      <c r="D10" s="25" t="str">
        <f>AB組合調整用!D10</f>
        <v>近大附属</v>
      </c>
      <c r="E10" s="18">
        <f>AB組合調整用!E10</f>
        <v>0.58333333333333337</v>
      </c>
      <c r="F10" s="81" t="str">
        <f>AB組合調整用!F10</f>
        <v>2B01</v>
      </c>
      <c r="G10" s="24" t="str">
        <f>AB組合調整用!G10</f>
        <v>清明学院</v>
      </c>
      <c r="H10" s="7" t="str">
        <f>AB組合調整用!H10</f>
        <v>VS</v>
      </c>
      <c r="I10" s="8" t="str">
        <f>AB組合調整用!I10</f>
        <v>大阪学院B</v>
      </c>
    </row>
    <row r="11" spans="1:9" ht="25" customHeight="1" thickBot="1">
      <c r="A11" s="341"/>
      <c r="B11" s="15" t="str">
        <f>AB組合調整用!B11</f>
        <v>〃</v>
      </c>
      <c r="C11" s="16" t="str">
        <f>AB組合調整用!C11</f>
        <v>〃</v>
      </c>
      <c r="D11" s="37" t="str">
        <f>AB組合調整用!D11</f>
        <v>〃</v>
      </c>
      <c r="E11" s="19">
        <f>AB組合調整用!E11</f>
        <v>0.6875</v>
      </c>
      <c r="F11" s="82" t="str">
        <f>AB組合調整用!F11</f>
        <v>2A04</v>
      </c>
      <c r="G11" s="84" t="str">
        <f>AB組合調整用!G11</f>
        <v>近大附属Ｂ</v>
      </c>
      <c r="H11" s="9" t="str">
        <f>AB組合調整用!H11</f>
        <v>VS</v>
      </c>
      <c r="I11" s="10" t="str">
        <f>AB組合調整用!I11</f>
        <v>大阪偕星</v>
      </c>
    </row>
    <row r="12" spans="1:9" ht="25" customHeight="1">
      <c r="A12" s="339">
        <v>2</v>
      </c>
      <c r="B12" s="11">
        <f>AB組合調整用!B12</f>
        <v>45759</v>
      </c>
      <c r="C12" s="12" t="str">
        <f>AB組合調整用!C12</f>
        <v>土</v>
      </c>
      <c r="D12" s="36" t="str">
        <f>AB組合調整用!D12</f>
        <v>J-GREEN堺S10</v>
      </c>
      <c r="E12" s="17">
        <f>AB組合調整用!E12</f>
        <v>0.52083333333333337</v>
      </c>
      <c r="F12" s="80" t="str">
        <f>AB組合調整用!F12</f>
        <v>2A08</v>
      </c>
      <c r="G12" s="83" t="str">
        <f>AB組合調整用!G12</f>
        <v>関大一</v>
      </c>
      <c r="H12" s="5" t="str">
        <f>AB組合調整用!H12</f>
        <v>VS</v>
      </c>
      <c r="I12" s="6" t="str">
        <f>AB組合調整用!I12</f>
        <v>大阪偕星</v>
      </c>
    </row>
    <row r="13" spans="1:9" ht="25" customHeight="1">
      <c r="A13" s="340"/>
      <c r="B13" s="13" t="str">
        <f>AB組合調整用!B13</f>
        <v>〃</v>
      </c>
      <c r="C13" s="14" t="str">
        <f>AB組合調整用!C13</f>
        <v>〃</v>
      </c>
      <c r="D13" s="25" t="str">
        <f>AB組合調整用!D13</f>
        <v>〃</v>
      </c>
      <c r="E13" s="18">
        <f>AB組合調整用!E13</f>
        <v>0.61458333333333337</v>
      </c>
      <c r="F13" s="81" t="str">
        <f>AB組合調整用!F13</f>
        <v>2B09</v>
      </c>
      <c r="G13" s="24" t="str">
        <f>AB組合調整用!G13</f>
        <v>賢明学院</v>
      </c>
      <c r="H13" s="7" t="str">
        <f>AB組合調整用!H13</f>
        <v>VS</v>
      </c>
      <c r="I13" s="8" t="str">
        <f>AB組合調整用!I13</f>
        <v>大阪桐蔭B</v>
      </c>
    </row>
    <row r="14" spans="1:9" ht="25" customHeight="1">
      <c r="A14" s="340"/>
      <c r="B14" s="13" t="str">
        <f>AB組合調整用!B14</f>
        <v>〃</v>
      </c>
      <c r="C14" s="14" t="str">
        <f>AB組合調整用!C14</f>
        <v>〃</v>
      </c>
      <c r="D14" s="25" t="str">
        <f>AB組合調整用!D14</f>
        <v>摂津</v>
      </c>
      <c r="E14" s="18">
        <f>AB組合調整用!E14</f>
        <v>0.5625</v>
      </c>
      <c r="F14" s="81" t="str">
        <f>AB組合調整用!F14</f>
        <v>2B07</v>
      </c>
      <c r="G14" s="24" t="str">
        <f>AB組合調整用!G14</f>
        <v>摂津</v>
      </c>
      <c r="H14" s="7" t="str">
        <f>AB組合調整用!H14</f>
        <v>VS</v>
      </c>
      <c r="I14" s="8" t="str">
        <f>AB組合調整用!I14</f>
        <v>商大高</v>
      </c>
    </row>
    <row r="15" spans="1:9" ht="25" customHeight="1">
      <c r="A15" s="340"/>
      <c r="B15" s="13" t="str">
        <f>AB組合調整用!B15</f>
        <v>〃</v>
      </c>
      <c r="C15" s="14" t="str">
        <f>AB組合調整用!C15</f>
        <v>〃</v>
      </c>
      <c r="D15" s="25" t="str">
        <f>AB組合調整用!D15</f>
        <v>〃</v>
      </c>
      <c r="E15" s="18">
        <f>AB組合調整用!E15</f>
        <v>0.65625</v>
      </c>
      <c r="F15" s="81" t="str">
        <f>AB組合調整用!F15</f>
        <v>2A06</v>
      </c>
      <c r="G15" s="24" t="str">
        <f>AB組合調整用!G15</f>
        <v>東大阪大柏原</v>
      </c>
      <c r="H15" s="7" t="str">
        <f>AB組合調整用!H15</f>
        <v>VS</v>
      </c>
      <c r="I15" s="8" t="str">
        <f>AB組合調整用!I15</f>
        <v>千里</v>
      </c>
    </row>
    <row r="16" spans="1:9" ht="25" customHeight="1">
      <c r="A16" s="340"/>
      <c r="B16" s="13">
        <f>AB組合調整用!B16</f>
        <v>45760</v>
      </c>
      <c r="C16" s="14" t="str">
        <f>AB組合調整用!C16</f>
        <v>日</v>
      </c>
      <c r="D16" s="25" t="str">
        <f>AB組合調整用!D16</f>
        <v>セレッソ舞洲人工芝</v>
      </c>
      <c r="E16" s="18">
        <f>AB組合調整用!E16</f>
        <v>0.40625</v>
      </c>
      <c r="F16" s="81" t="str">
        <f>AB組合調整用!F16</f>
        <v>2A07</v>
      </c>
      <c r="G16" s="24" t="str">
        <f>AB組合調整用!G16</f>
        <v>セレッソ大阪Ｂ</v>
      </c>
      <c r="H16" s="22" t="str">
        <f>AB組合調整用!H16</f>
        <v>VS</v>
      </c>
      <c r="I16" s="8" t="str">
        <f>AB組合調整用!I16</f>
        <v>興國C</v>
      </c>
    </row>
    <row r="17" spans="1:9" ht="25" customHeight="1">
      <c r="A17" s="340"/>
      <c r="B17" s="13" t="str">
        <f>AB組合調整用!B17</f>
        <v>〃</v>
      </c>
      <c r="C17" s="14" t="str">
        <f>AB組合調整用!C17</f>
        <v>〃</v>
      </c>
      <c r="D17" s="25" t="str">
        <f>AB組合調整用!D17</f>
        <v>〃</v>
      </c>
      <c r="E17" s="18">
        <f>AB組合調整用!E17</f>
        <v>0.52083333333333337</v>
      </c>
      <c r="F17" s="81" t="str">
        <f>AB組合調整用!F17</f>
        <v>2B06</v>
      </c>
      <c r="G17" s="24" t="str">
        <f>AB組合調整用!G17</f>
        <v>清明学院</v>
      </c>
      <c r="H17" s="7" t="str">
        <f>AB組合調整用!H17</f>
        <v>VS</v>
      </c>
      <c r="I17" s="8" t="str">
        <f>AB組合調整用!I17</f>
        <v>履正社C</v>
      </c>
    </row>
    <row r="18" spans="1:9" ht="25" customHeight="1">
      <c r="A18" s="340"/>
      <c r="B18" s="13" t="str">
        <f>AB組合調整用!B18</f>
        <v>〃</v>
      </c>
      <c r="C18" s="14" t="str">
        <f>AB組合調整用!C18</f>
        <v>〃</v>
      </c>
      <c r="D18" s="25" t="str">
        <f>AB組合調整用!D18</f>
        <v>帝塚山泉ヶ丘</v>
      </c>
      <c r="E18" s="18">
        <f>AB組合調整用!E18</f>
        <v>0.65625</v>
      </c>
      <c r="F18" s="81" t="str">
        <f>AB組合調整用!F18</f>
        <v>2B10</v>
      </c>
      <c r="G18" s="24" t="str">
        <f>AB組合調整用!G18</f>
        <v>桜宮</v>
      </c>
      <c r="H18" s="7" t="str">
        <f>AB組合調整用!H18</f>
        <v>VS</v>
      </c>
      <c r="I18" s="8" t="str">
        <f>AB組合調整用!I18</f>
        <v>大阪学院B</v>
      </c>
    </row>
    <row r="19" spans="1:9" ht="25" customHeight="1">
      <c r="A19" s="340"/>
      <c r="B19" s="13" t="str">
        <f>AB組合調整用!B19</f>
        <v>〃</v>
      </c>
      <c r="C19" s="14" t="str">
        <f>AB組合調整用!C19</f>
        <v>〃</v>
      </c>
      <c r="D19" s="25" t="str">
        <f>AB組合調整用!D19</f>
        <v>〃</v>
      </c>
      <c r="E19" s="18">
        <f>AB組合調整用!E19</f>
        <v>0.75</v>
      </c>
      <c r="F19" s="81" t="str">
        <f>AB組合調整用!F19</f>
        <v>2A10</v>
      </c>
      <c r="G19" s="24" t="str">
        <f>AB組合調整用!G19</f>
        <v>アサンプション</v>
      </c>
      <c r="H19" s="7" t="str">
        <f>AB組合調整用!H19</f>
        <v>VS</v>
      </c>
      <c r="I19" s="8" t="str">
        <f>AB組合調整用!I19</f>
        <v>帝塚山泉ヶ丘</v>
      </c>
    </row>
    <row r="20" spans="1:9" ht="25" customHeight="1">
      <c r="A20" s="340"/>
      <c r="B20" s="13" t="str">
        <f>AB組合調整用!B20</f>
        <v>〃</v>
      </c>
      <c r="C20" s="14" t="str">
        <f>AB組合調整用!C20</f>
        <v>〃</v>
      </c>
      <c r="D20" s="25" t="str">
        <f>AB組合調整用!D20</f>
        <v>近大附属</v>
      </c>
      <c r="E20" s="18">
        <f>AB組合調整用!E20</f>
        <v>0.58333333333333337</v>
      </c>
      <c r="F20" s="81" t="str">
        <f>AB組合調整用!F20</f>
        <v>2B08</v>
      </c>
      <c r="G20" s="24" t="str">
        <f>AB組合調整用!G20</f>
        <v>ガンバ大阪B</v>
      </c>
      <c r="H20" s="7" t="str">
        <f>AB組合調整用!H20</f>
        <v>VS</v>
      </c>
      <c r="I20" s="8" t="str">
        <f>AB組合調整用!I20</f>
        <v>香里ヌヴェール</v>
      </c>
    </row>
    <row r="21" spans="1:9" ht="25" customHeight="1" thickBot="1">
      <c r="A21" s="341"/>
      <c r="B21" s="15" t="str">
        <f>AB組合調整用!B21</f>
        <v>〃</v>
      </c>
      <c r="C21" s="16" t="str">
        <f>AB組合調整用!C21</f>
        <v>〃</v>
      </c>
      <c r="D21" s="37" t="str">
        <f>AB組合調整用!D21</f>
        <v>〃</v>
      </c>
      <c r="E21" s="19">
        <f>AB組合調整用!E21</f>
        <v>0.6875</v>
      </c>
      <c r="F21" s="82" t="str">
        <f>AB組合調整用!F21</f>
        <v>2A09</v>
      </c>
      <c r="G21" s="84" t="str">
        <f>AB組合調整用!G21</f>
        <v>近大附属Ｂ</v>
      </c>
      <c r="H21" s="23" t="str">
        <f>AB組合調整用!H21</f>
        <v>VS</v>
      </c>
      <c r="I21" s="10" t="str">
        <f>AB組合調整用!I21</f>
        <v>大阪立命館</v>
      </c>
    </row>
    <row r="22" spans="1:9" ht="25" customHeight="1">
      <c r="A22" s="339">
        <v>3</v>
      </c>
      <c r="B22" s="11">
        <f>AB組合調整用!B22</f>
        <v>45766</v>
      </c>
      <c r="C22" s="12" t="str">
        <f>AB組合調整用!C22</f>
        <v>土</v>
      </c>
      <c r="D22" s="36" t="str">
        <f>AB組合調整用!D22</f>
        <v>J-GREEN堺S15</v>
      </c>
      <c r="E22" s="17">
        <f>AB組合調整用!E22</f>
        <v>0.39583333333333331</v>
      </c>
      <c r="F22" s="80" t="str">
        <f>AB組合調整用!F22</f>
        <v>2A13</v>
      </c>
      <c r="G22" s="83" t="str">
        <f>AB組合調整用!G22</f>
        <v>アサンプション</v>
      </c>
      <c r="H22" s="5" t="str">
        <f>AB組合調整用!H22</f>
        <v>VS</v>
      </c>
      <c r="I22" s="6" t="str">
        <f>AB組合調整用!I22</f>
        <v>近大附属Ｂ</v>
      </c>
    </row>
    <row r="23" spans="1:9" ht="25" customHeight="1">
      <c r="A23" s="340"/>
      <c r="B23" s="13" t="str">
        <f>AB組合調整用!B23</f>
        <v>〃</v>
      </c>
      <c r="C23" s="14" t="str">
        <f>AB組合調整用!C23</f>
        <v>〃</v>
      </c>
      <c r="D23" s="25" t="str">
        <f>AB組合調整用!D23</f>
        <v>〃</v>
      </c>
      <c r="E23" s="18">
        <f>AB組合調整用!E23</f>
        <v>0.5</v>
      </c>
      <c r="F23" s="81" t="str">
        <f>AB組合調整用!F23</f>
        <v>2B14</v>
      </c>
      <c r="G23" s="24" t="str">
        <f>AB組合調整用!G23</f>
        <v>大阪学院B</v>
      </c>
      <c r="H23" s="7" t="str">
        <f>AB組合調整用!H23</f>
        <v>VS</v>
      </c>
      <c r="I23" s="8" t="str">
        <f>AB組合調整用!I23</f>
        <v>履正社C</v>
      </c>
    </row>
    <row r="24" spans="1:9" ht="25" customHeight="1">
      <c r="A24" s="340"/>
      <c r="B24" s="13" t="str">
        <f>AB組合調整用!B24</f>
        <v>〃</v>
      </c>
      <c r="C24" s="14" t="str">
        <f>AB組合調整用!C24</f>
        <v>〃</v>
      </c>
      <c r="D24" s="25" t="str">
        <f>AB組合調整用!D24</f>
        <v>〃</v>
      </c>
      <c r="E24" s="18">
        <f>AB組合調整用!E24</f>
        <v>0.60416666666666663</v>
      </c>
      <c r="F24" s="81" t="str">
        <f>AB組合調整用!F24</f>
        <v>2A12</v>
      </c>
      <c r="G24" s="24" t="str">
        <f>AB組合調整用!G24</f>
        <v>興國C</v>
      </c>
      <c r="H24" s="7" t="str">
        <f>AB組合調整用!H24</f>
        <v>VS</v>
      </c>
      <c r="I24" s="8" t="str">
        <f>AB組合調整用!I24</f>
        <v>東大阪大柏原</v>
      </c>
    </row>
    <row r="25" spans="1:9" ht="25" customHeight="1">
      <c r="A25" s="340"/>
      <c r="B25" s="13" t="str">
        <f>AB組合調整用!B25</f>
        <v>〃</v>
      </c>
      <c r="C25" s="14" t="str">
        <f>AB組合調整用!C25</f>
        <v>〃</v>
      </c>
      <c r="D25" s="25" t="str">
        <f>AB組合調整用!D25</f>
        <v>摂津</v>
      </c>
      <c r="E25" s="18">
        <f>AB組合調整用!E25</f>
        <v>0.5625</v>
      </c>
      <c r="F25" s="81" t="str">
        <f>AB組合調整用!F25</f>
        <v>2B15</v>
      </c>
      <c r="G25" s="24" t="str">
        <f>AB組合調整用!G25</f>
        <v>香里ヌヴェール</v>
      </c>
      <c r="H25" s="7" t="str">
        <f>AB組合調整用!H25</f>
        <v>VS</v>
      </c>
      <c r="I25" s="8" t="str">
        <f>AB組合調整用!I25</f>
        <v>摂津</v>
      </c>
    </row>
    <row r="26" spans="1:9" ht="25" customHeight="1">
      <c r="A26" s="340"/>
      <c r="B26" s="13" t="str">
        <f>AB組合調整用!B26</f>
        <v>〃</v>
      </c>
      <c r="C26" s="14" t="str">
        <f>AB組合調整用!C26</f>
        <v>〃</v>
      </c>
      <c r="D26" s="25" t="str">
        <f>AB組合調整用!D26</f>
        <v>〃</v>
      </c>
      <c r="E26" s="18">
        <f>AB組合調整用!E26</f>
        <v>0.65625</v>
      </c>
      <c r="F26" s="81" t="str">
        <f>AB組合調整用!F26</f>
        <v>2A11</v>
      </c>
      <c r="G26" s="24" t="str">
        <f>AB組合調整用!G26</f>
        <v>大阪立命館</v>
      </c>
      <c r="H26" s="7" t="str">
        <f>AB組合調整用!H26</f>
        <v>VS</v>
      </c>
      <c r="I26" s="8" t="str">
        <f>AB組合調整用!I26</f>
        <v>関大一</v>
      </c>
    </row>
    <row r="27" spans="1:9" ht="25" customHeight="1">
      <c r="A27" s="340"/>
      <c r="B27" s="13">
        <f>AB組合調整用!B27</f>
        <v>45767</v>
      </c>
      <c r="C27" s="14" t="str">
        <f>AB組合調整用!C27</f>
        <v>日</v>
      </c>
      <c r="D27" s="25" t="str">
        <f>AB組合調整用!D27</f>
        <v>セレッソ舞洲人工芝</v>
      </c>
      <c r="E27" s="18">
        <f>AB組合調整用!E27</f>
        <v>0.40625</v>
      </c>
      <c r="F27" s="81" t="str">
        <f>AB組合調整用!F27</f>
        <v>2A15</v>
      </c>
      <c r="G27" s="24" t="str">
        <f>AB組合調整用!G27</f>
        <v>大阪偕星</v>
      </c>
      <c r="H27" s="7" t="str">
        <f>AB組合調整用!H27</f>
        <v>VS</v>
      </c>
      <c r="I27" s="8" t="str">
        <f>AB組合調整用!I27</f>
        <v>セレッソ大阪Ｂ</v>
      </c>
    </row>
    <row r="28" spans="1:9" ht="25" customHeight="1">
      <c r="A28" s="340"/>
      <c r="B28" s="13" t="str">
        <f>AB組合調整用!B28</f>
        <v>〃</v>
      </c>
      <c r="C28" s="14" t="str">
        <f>AB組合調整用!C28</f>
        <v>〃</v>
      </c>
      <c r="D28" s="25" t="str">
        <f>AB組合調整用!D28</f>
        <v>〃</v>
      </c>
      <c r="E28" s="18">
        <f>AB組合調整用!E28</f>
        <v>0.52083333333333337</v>
      </c>
      <c r="F28" s="81" t="str">
        <f>AB組合調整用!F28</f>
        <v>2B13</v>
      </c>
      <c r="G28" s="24" t="str">
        <f>AB組合調整用!G28</f>
        <v>桜宮</v>
      </c>
      <c r="H28" s="7" t="str">
        <f>AB組合調整用!H28</f>
        <v>VS</v>
      </c>
      <c r="I28" s="8" t="str">
        <f>AB組合調整用!I28</f>
        <v>賢明学院</v>
      </c>
    </row>
    <row r="29" spans="1:9" ht="25" customHeight="1">
      <c r="A29" s="340"/>
      <c r="B29" s="13" t="str">
        <f>AB組合調整用!B29</f>
        <v>〃</v>
      </c>
      <c r="C29" s="14" t="str">
        <f>AB組合調整用!C29</f>
        <v>〃</v>
      </c>
      <c r="D29" s="25" t="str">
        <f>AB組合調整用!D29</f>
        <v>帝塚山泉ヶ丘</v>
      </c>
      <c r="E29" s="18">
        <f>AB組合調整用!E29</f>
        <v>0.65625</v>
      </c>
      <c r="F29" s="81" t="str">
        <f>AB組合調整用!F29</f>
        <v>2B12</v>
      </c>
      <c r="G29" s="24" t="str">
        <f>AB組合調整用!G29</f>
        <v>商大高</v>
      </c>
      <c r="H29" s="7" t="str">
        <f>AB組合調整用!H29</f>
        <v>VS</v>
      </c>
      <c r="I29" s="8" t="str">
        <f>AB組合調整用!I29</f>
        <v>清明学院</v>
      </c>
    </row>
    <row r="30" spans="1:9" ht="25" customHeight="1">
      <c r="A30" s="340"/>
      <c r="B30" s="13" t="str">
        <f>AB組合調整用!B30</f>
        <v>〃</v>
      </c>
      <c r="C30" s="14" t="str">
        <f>AB組合調整用!C30</f>
        <v>〃</v>
      </c>
      <c r="D30" s="25" t="str">
        <f>AB組合調整用!D30</f>
        <v>〃</v>
      </c>
      <c r="E30" s="18">
        <f>AB組合調整用!E30</f>
        <v>0.75</v>
      </c>
      <c r="F30" s="81" t="str">
        <f>AB組合調整用!F30</f>
        <v>2A14</v>
      </c>
      <c r="G30" s="24" t="str">
        <f>AB組合調整用!G30</f>
        <v>帝塚山泉ヶ丘</v>
      </c>
      <c r="H30" s="7" t="str">
        <f>AB組合調整用!H30</f>
        <v>VS</v>
      </c>
      <c r="I30" s="8" t="str">
        <f>AB組合調整用!I30</f>
        <v>千里</v>
      </c>
    </row>
    <row r="31" spans="1:9" ht="25" customHeight="1" thickBot="1">
      <c r="A31" s="341"/>
      <c r="B31" s="223">
        <f>AB組合調整用!B31</f>
        <v>45921</v>
      </c>
      <c r="C31" s="224" t="str">
        <f>AB組合調整用!C31</f>
        <v>日</v>
      </c>
      <c r="D31" s="225" t="str">
        <f>AB組合調整用!D31</f>
        <v>OFA万博B</v>
      </c>
      <c r="E31" s="226">
        <f>AB組合調整用!E31</f>
        <v>0.41666666666666669</v>
      </c>
      <c r="F31" s="227" t="str">
        <f>AB組合調整用!F31</f>
        <v>2B11</v>
      </c>
      <c r="G31" s="228" t="str">
        <f>AB組合調整用!G31</f>
        <v>大阪桐蔭B</v>
      </c>
      <c r="H31" s="216" t="str">
        <f>AB組合調整用!H31</f>
        <v>VS</v>
      </c>
      <c r="I31" s="229" t="str">
        <f>AB組合調整用!I31</f>
        <v>ガンバ大阪B</v>
      </c>
    </row>
    <row r="32" spans="1:9" ht="25" customHeight="1">
      <c r="A32" s="339">
        <v>4</v>
      </c>
      <c r="B32" s="11">
        <f>AB組合調整用!B32</f>
        <v>45787</v>
      </c>
      <c r="C32" s="12" t="str">
        <f>AB組合調整用!C32</f>
        <v>土</v>
      </c>
      <c r="D32" s="197" t="str">
        <f>AB組合調整用!D32</f>
        <v>OFA万博A</v>
      </c>
      <c r="E32" s="17">
        <f>AB組合調整用!E32</f>
        <v>0.52083333333333337</v>
      </c>
      <c r="F32" s="80" t="str">
        <f>AB組合調整用!F32</f>
        <v>2A22</v>
      </c>
      <c r="G32" s="83" t="str">
        <f>AB組合調整用!G32</f>
        <v>大阪偕星</v>
      </c>
      <c r="H32" s="5" t="str">
        <f>AB組合調整用!H32</f>
        <v>VS</v>
      </c>
      <c r="I32" s="6" t="str">
        <f>AB組合調整用!I32</f>
        <v>千里</v>
      </c>
    </row>
    <row r="33" spans="1:9" ht="25" customHeight="1">
      <c r="A33" s="340"/>
      <c r="B33" s="13" t="str">
        <f>AB組合調整用!B33</f>
        <v>〃</v>
      </c>
      <c r="C33" s="14" t="str">
        <f>AB組合調整用!C33</f>
        <v>〃</v>
      </c>
      <c r="D33" s="198" t="str">
        <f>AB組合調整用!D33</f>
        <v>〃</v>
      </c>
      <c r="E33" s="18">
        <f>AB組合調整用!E33</f>
        <v>0.61458333333333337</v>
      </c>
      <c r="F33" s="81" t="str">
        <f>AB組合調整用!F33</f>
        <v>2B20</v>
      </c>
      <c r="G33" s="24" t="str">
        <f>AB組合調整用!G33</f>
        <v>商大高</v>
      </c>
      <c r="H33" s="7" t="str">
        <f>AB組合調整用!H33</f>
        <v>VS</v>
      </c>
      <c r="I33" s="8" t="str">
        <f>AB組合調整用!I33</f>
        <v>履正社C</v>
      </c>
    </row>
    <row r="34" spans="1:9" ht="25" customHeight="1">
      <c r="A34" s="340"/>
      <c r="B34" s="13" t="str">
        <f>AB組合調整用!B34</f>
        <v>〃</v>
      </c>
      <c r="C34" s="14" t="str">
        <f>AB組合調整用!C34</f>
        <v>〃</v>
      </c>
      <c r="D34" s="25" t="str">
        <f>AB組合調整用!D34</f>
        <v>セレッソ舞洲人工芝</v>
      </c>
      <c r="E34" s="18">
        <f>AB組合調整用!E34</f>
        <v>0.40625</v>
      </c>
      <c r="F34" s="81" t="str">
        <f>AB組合調整用!F34</f>
        <v>2A24</v>
      </c>
      <c r="G34" s="24" t="str">
        <f>AB組合調整用!G34</f>
        <v>セレッソ大阪Ｂ</v>
      </c>
      <c r="H34" s="7" t="str">
        <f>AB組合調整用!H34</f>
        <v>VS</v>
      </c>
      <c r="I34" s="8" t="str">
        <f>AB組合調整用!I34</f>
        <v>アサンプション</v>
      </c>
    </row>
    <row r="35" spans="1:9" ht="25" customHeight="1">
      <c r="A35" s="340"/>
      <c r="B35" s="13" t="str">
        <f>AB組合調整用!B35</f>
        <v>〃</v>
      </c>
      <c r="C35" s="14" t="str">
        <f>AB組合調整用!C35</f>
        <v>〃</v>
      </c>
      <c r="D35" s="25" t="str">
        <f>AB組合調整用!D35</f>
        <v>〃</v>
      </c>
      <c r="E35" s="18">
        <f>AB組合調整用!E35</f>
        <v>0.52083333333333337</v>
      </c>
      <c r="F35" s="81" t="str">
        <f>AB組合調整用!F35</f>
        <v>2B16</v>
      </c>
      <c r="G35" s="24" t="str">
        <f>AB組合調整用!G35</f>
        <v>大阪学院B</v>
      </c>
      <c r="H35" s="7" t="str">
        <f>AB組合調整用!H35</f>
        <v>VS</v>
      </c>
      <c r="I35" s="8" t="str">
        <f>AB組合調整用!I35</f>
        <v>賢明学院</v>
      </c>
    </row>
    <row r="36" spans="1:9" ht="25" customHeight="1">
      <c r="A36" s="340"/>
      <c r="B36" s="13">
        <f>AB組合調整用!B36</f>
        <v>45788</v>
      </c>
      <c r="C36" s="14" t="str">
        <f>AB組合調整用!C36</f>
        <v>日</v>
      </c>
      <c r="D36" s="25" t="str">
        <f>AB組合調整用!D36</f>
        <v>摂津</v>
      </c>
      <c r="E36" s="18">
        <f>AB組合調整用!E36</f>
        <v>0.5625</v>
      </c>
      <c r="F36" s="81" t="str">
        <f>AB組合調整用!F36</f>
        <v>2B18</v>
      </c>
      <c r="G36" s="24" t="str">
        <f>AB組合調整用!G36</f>
        <v>大阪桐蔭B</v>
      </c>
      <c r="H36" s="7" t="str">
        <f>AB組合調整用!H36</f>
        <v>VS</v>
      </c>
      <c r="I36" s="8" t="str">
        <f>AB組合調整用!I36</f>
        <v>摂津</v>
      </c>
    </row>
    <row r="37" spans="1:9" ht="25" customHeight="1">
      <c r="A37" s="340"/>
      <c r="B37" s="13" t="str">
        <f>AB組合調整用!B37</f>
        <v>〃</v>
      </c>
      <c r="C37" s="14" t="str">
        <f>AB組合調整用!C37</f>
        <v>〃</v>
      </c>
      <c r="D37" s="25" t="str">
        <f>AB組合調整用!D37</f>
        <v>〃</v>
      </c>
      <c r="E37" s="18">
        <f>AB組合調整用!E37</f>
        <v>0.65625</v>
      </c>
      <c r="F37" s="81" t="str">
        <f>AB組合調整用!F37</f>
        <v>2A21</v>
      </c>
      <c r="G37" s="24" t="str">
        <f>AB組合調整用!G37</f>
        <v>東大阪大柏原</v>
      </c>
      <c r="H37" s="7" t="str">
        <f>AB組合調整用!H37</f>
        <v>VS</v>
      </c>
      <c r="I37" s="8" t="str">
        <f>AB組合調整用!I37</f>
        <v>大阪立命館</v>
      </c>
    </row>
    <row r="38" spans="1:9" ht="25" customHeight="1">
      <c r="A38" s="340"/>
      <c r="B38" s="13" t="str">
        <f>AB組合調整用!B38</f>
        <v>〃</v>
      </c>
      <c r="C38" s="14" t="str">
        <f>AB組合調整用!C38</f>
        <v>〃</v>
      </c>
      <c r="D38" s="25" t="str">
        <f>AB組合調整用!D38</f>
        <v>帝塚山泉ヶ丘</v>
      </c>
      <c r="E38" s="18">
        <f>AB組合調整用!E38</f>
        <v>0.65625</v>
      </c>
      <c r="F38" s="81" t="str">
        <f>AB組合調整用!F38</f>
        <v>2B17</v>
      </c>
      <c r="G38" s="24" t="str">
        <f>AB組合調整用!G38</f>
        <v>香里ヌヴェール</v>
      </c>
      <c r="H38" s="7" t="str">
        <f>AB組合調整用!H38</f>
        <v>VS</v>
      </c>
      <c r="I38" s="8" t="str">
        <f>AB組合調整用!I38</f>
        <v>清明学院</v>
      </c>
    </row>
    <row r="39" spans="1:9" ht="25" customHeight="1">
      <c r="A39" s="340"/>
      <c r="B39" s="13" t="str">
        <f>AB組合調整用!B39</f>
        <v>〃</v>
      </c>
      <c r="C39" s="14" t="str">
        <f>AB組合調整用!C39</f>
        <v>〃</v>
      </c>
      <c r="D39" s="25" t="str">
        <f>AB組合調整用!D39</f>
        <v>〃</v>
      </c>
      <c r="E39" s="18">
        <f>AB組合調整用!E39</f>
        <v>0.75</v>
      </c>
      <c r="F39" s="81" t="str">
        <f>AB組合調整用!F39</f>
        <v>2A23</v>
      </c>
      <c r="G39" s="24" t="str">
        <f>AB組合調整用!G39</f>
        <v>興國C</v>
      </c>
      <c r="H39" s="7" t="str">
        <f>AB組合調整用!H39</f>
        <v>VS</v>
      </c>
      <c r="I39" s="8" t="str">
        <f>AB組合調整用!I39</f>
        <v>帝塚山泉ヶ丘</v>
      </c>
    </row>
    <row r="40" spans="1:9" ht="25" customHeight="1">
      <c r="A40" s="340"/>
      <c r="B40" s="13" t="str">
        <f>AB組合調整用!B40</f>
        <v>〃</v>
      </c>
      <c r="C40" s="14" t="str">
        <f>AB組合調整用!C40</f>
        <v>〃</v>
      </c>
      <c r="D40" s="25" t="str">
        <f>AB組合調整用!D40</f>
        <v>近大附属</v>
      </c>
      <c r="E40" s="18">
        <f>AB組合調整用!E40</f>
        <v>0.58333333333333337</v>
      </c>
      <c r="F40" s="81" t="str">
        <f>AB組合調整用!F40</f>
        <v>2B19</v>
      </c>
      <c r="G40" s="24" t="str">
        <f>AB組合調整用!G40</f>
        <v>桜宮</v>
      </c>
      <c r="H40" s="7" t="str">
        <f>AB組合調整用!H40</f>
        <v>VS</v>
      </c>
      <c r="I40" s="8" t="str">
        <f>AB組合調整用!I40</f>
        <v>ガンバ大阪B</v>
      </c>
    </row>
    <row r="41" spans="1:9" ht="25" customHeight="1" thickBot="1">
      <c r="A41" s="341"/>
      <c r="B41" s="15" t="str">
        <f>AB組合調整用!B41</f>
        <v>〃</v>
      </c>
      <c r="C41" s="16" t="str">
        <f>AB組合調整用!C41</f>
        <v>〃</v>
      </c>
      <c r="D41" s="37" t="str">
        <f>AB組合調整用!D41</f>
        <v>〃</v>
      </c>
      <c r="E41" s="19">
        <f>AB組合調整用!E41</f>
        <v>0.6875</v>
      </c>
      <c r="F41" s="82" t="str">
        <f>AB組合調整用!F41</f>
        <v>2A25</v>
      </c>
      <c r="G41" s="84" t="str">
        <f>AB組合調整用!G41</f>
        <v>関大一</v>
      </c>
      <c r="H41" s="9" t="str">
        <f>AB組合調整用!H41</f>
        <v>VS</v>
      </c>
      <c r="I41" s="10" t="str">
        <f>AB組合調整用!I41</f>
        <v>近大附属Ｂ</v>
      </c>
    </row>
    <row r="42" spans="1:9" ht="25" customHeight="1">
      <c r="A42" s="339">
        <v>5</v>
      </c>
      <c r="B42" s="11">
        <f>AB組合調整用!B42</f>
        <v>45808</v>
      </c>
      <c r="C42" s="12" t="str">
        <f>AB組合調整用!C42</f>
        <v>土</v>
      </c>
      <c r="D42" s="197" t="str">
        <f>AB組合調整用!D42</f>
        <v>J-GREEN堺S4（天然芝）</v>
      </c>
      <c r="E42" s="17">
        <f>AB組合調整用!E42</f>
        <v>0.39583333333333331</v>
      </c>
      <c r="F42" s="80" t="str">
        <f>AB組合調整用!F42</f>
        <v>2B23</v>
      </c>
      <c r="G42" s="83" t="str">
        <f>AB組合調整用!G42</f>
        <v>商大高</v>
      </c>
      <c r="H42" s="5" t="str">
        <f>AB組合調整用!H42</f>
        <v>VS</v>
      </c>
      <c r="I42" s="6" t="str">
        <f>AB組合調整用!I42</f>
        <v>大阪学院B</v>
      </c>
    </row>
    <row r="43" spans="1:9" ht="25" customHeight="1">
      <c r="A43" s="340"/>
      <c r="B43" s="13" t="str">
        <f>AB組合調整用!B43</f>
        <v>〃</v>
      </c>
      <c r="C43" s="14" t="str">
        <f>AB組合調整用!C43</f>
        <v>〃</v>
      </c>
      <c r="D43" s="198" t="str">
        <f>AB組合調整用!D43</f>
        <v>〃</v>
      </c>
      <c r="E43" s="18">
        <f>AB組合調整用!E43</f>
        <v>0.5</v>
      </c>
      <c r="F43" s="81" t="str">
        <f>AB組合調整用!F43</f>
        <v>2A17</v>
      </c>
      <c r="G43" s="24" t="str">
        <f>AB組合調整用!G43</f>
        <v>大阪偕星</v>
      </c>
      <c r="H43" s="7" t="str">
        <f>AB組合調整用!H43</f>
        <v>VS</v>
      </c>
      <c r="I43" s="8" t="str">
        <f>AB組合調整用!I43</f>
        <v>東大阪大柏原</v>
      </c>
    </row>
    <row r="44" spans="1:9" ht="25" customHeight="1">
      <c r="A44" s="340"/>
      <c r="B44" s="13" t="str">
        <f>AB組合調整用!B44</f>
        <v>〃</v>
      </c>
      <c r="C44" s="14" t="str">
        <f>AB組合調整用!C44</f>
        <v>〃</v>
      </c>
      <c r="D44" s="198" t="str">
        <f>AB組合調整用!D44</f>
        <v>J-GREEN堺S5（天然芝）</v>
      </c>
      <c r="E44" s="18">
        <f>AB組合調整用!E44</f>
        <v>0.39583333333333331</v>
      </c>
      <c r="F44" s="81" t="str">
        <f>AB組合調整用!F44</f>
        <v>2A19</v>
      </c>
      <c r="G44" s="24" t="str">
        <f>AB組合調整用!G44</f>
        <v>アサンプション</v>
      </c>
      <c r="H44" s="7" t="str">
        <f>AB組合調整用!H44</f>
        <v>VS</v>
      </c>
      <c r="I44" s="8" t="str">
        <f>AB組合調整用!I44</f>
        <v>関大一</v>
      </c>
    </row>
    <row r="45" spans="1:9" ht="25" customHeight="1">
      <c r="A45" s="340"/>
      <c r="B45" s="13" t="str">
        <f>AB組合調整用!B45</f>
        <v>〃</v>
      </c>
      <c r="C45" s="14" t="str">
        <f>AB組合調整用!C45</f>
        <v>〃</v>
      </c>
      <c r="D45" s="198" t="str">
        <f>AB組合調整用!D45</f>
        <v>〃</v>
      </c>
      <c r="E45" s="18">
        <f>AB組合調整用!E45</f>
        <v>0.5</v>
      </c>
      <c r="F45" s="81" t="str">
        <f>AB組合調整用!F45</f>
        <v>2B22</v>
      </c>
      <c r="G45" s="24" t="str">
        <f>AB組合調整用!G45</f>
        <v>香里ヌヴェール</v>
      </c>
      <c r="H45" s="7" t="str">
        <f>AB組合調整用!H45</f>
        <v>VS</v>
      </c>
      <c r="I45" s="8" t="str">
        <f>AB組合調整用!I45</f>
        <v>履正社C</v>
      </c>
    </row>
    <row r="46" spans="1:9" ht="25" customHeight="1" thickBot="1">
      <c r="A46" s="341"/>
      <c r="B46" s="15">
        <f>AB組合調整用!B46</f>
        <v>45809</v>
      </c>
      <c r="C46" s="16" t="str">
        <f>AB組合調整用!C46</f>
        <v>日</v>
      </c>
      <c r="D46" s="37" t="str">
        <f>AB組合調整用!D46</f>
        <v>摂津</v>
      </c>
      <c r="E46" s="19">
        <f>AB組合調整用!E46</f>
        <v>0.375</v>
      </c>
      <c r="F46" s="82" t="str">
        <f>AB組合調整用!F46</f>
        <v>2B24</v>
      </c>
      <c r="G46" s="84" t="str">
        <f>AB組合調整用!G46</f>
        <v>摂津</v>
      </c>
      <c r="H46" s="9" t="str">
        <f>AB組合調整用!H46</f>
        <v>VS</v>
      </c>
      <c r="I46" s="10" t="str">
        <f>AB組合調整用!I46</f>
        <v>桜宮</v>
      </c>
    </row>
    <row r="47" spans="1:9" ht="25" customHeight="1">
      <c r="A47" s="342">
        <v>5</v>
      </c>
      <c r="B47" s="238">
        <f>AB組合調整用!B47</f>
        <v>45857</v>
      </c>
      <c r="C47" s="239" t="str">
        <f>AB組合調整用!C47</f>
        <v>土</v>
      </c>
      <c r="D47" s="240" t="str">
        <f>AB組合調整用!D47</f>
        <v>履正社茨木Ｇ</v>
      </c>
      <c r="E47" s="241">
        <f>AB組合調整用!E47</f>
        <v>0.76041666666666663</v>
      </c>
      <c r="F47" s="242" t="str">
        <f>AB組合調整用!F47</f>
        <v>2A20</v>
      </c>
      <c r="G47" s="243" t="str">
        <f>AB組合調整用!G47</f>
        <v>興國C</v>
      </c>
      <c r="H47" s="244" t="str">
        <f>AB組合調整用!H47</f>
        <v>VS</v>
      </c>
      <c r="I47" s="245" t="str">
        <f>AB組合調整用!I47</f>
        <v>千里</v>
      </c>
    </row>
    <row r="48" spans="1:9" ht="25" customHeight="1">
      <c r="A48" s="340"/>
      <c r="B48" s="13">
        <f>AB組合調整用!B48</f>
        <v>45809</v>
      </c>
      <c r="C48" s="14" t="str">
        <f>AB組合調整用!C48</f>
        <v>日</v>
      </c>
      <c r="D48" s="25" t="str">
        <f>AB組合調整用!D48</f>
        <v>セレッソ舞洲人工芝</v>
      </c>
      <c r="E48" s="18">
        <f>AB組合調整用!E48</f>
        <v>0.40625</v>
      </c>
      <c r="F48" s="81" t="str">
        <f>AB組合調整用!F48</f>
        <v>2A18</v>
      </c>
      <c r="G48" s="24" t="str">
        <f>AB組合調整用!G48</f>
        <v>大阪立命館</v>
      </c>
      <c r="H48" s="7" t="str">
        <f>AB組合調整用!H48</f>
        <v>VS</v>
      </c>
      <c r="I48" s="8" t="str">
        <f>AB組合調整用!I48</f>
        <v>セレッソ大阪Ｂ</v>
      </c>
    </row>
    <row r="49" spans="1:9" ht="25" customHeight="1">
      <c r="A49" s="340"/>
      <c r="B49" s="13" t="str">
        <f>AB組合調整用!B49</f>
        <v>〃</v>
      </c>
      <c r="C49" s="14" t="str">
        <f>AB組合調整用!C49</f>
        <v>〃</v>
      </c>
      <c r="D49" s="25" t="str">
        <f>AB組合調整用!D49</f>
        <v>〃</v>
      </c>
      <c r="E49" s="18">
        <f>AB組合調整用!E49</f>
        <v>0.52083333333333337</v>
      </c>
      <c r="F49" s="81" t="str">
        <f>AB組合調整用!F49</f>
        <v>2B25</v>
      </c>
      <c r="G49" s="24" t="str">
        <f>AB組合調整用!G49</f>
        <v>ガンバ大阪B</v>
      </c>
      <c r="H49" s="7" t="str">
        <f>AB組合調整用!H49</f>
        <v>VS</v>
      </c>
      <c r="I49" s="8" t="str">
        <f>AB組合調整用!I49</f>
        <v>賢明学院</v>
      </c>
    </row>
    <row r="50" spans="1:9" ht="25" customHeight="1">
      <c r="A50" s="340"/>
      <c r="B50" s="218">
        <f>AB組合調整用!B50</f>
        <v>45851</v>
      </c>
      <c r="C50" s="219" t="str">
        <f>AB組合調整用!C50</f>
        <v>日</v>
      </c>
      <c r="D50" s="198" t="str">
        <f>AB組合調整用!D50</f>
        <v>帝塚山泉ヶ丘</v>
      </c>
      <c r="E50" s="206">
        <f>AB組合調整用!E50</f>
        <v>0.65625</v>
      </c>
      <c r="F50" s="220" t="str">
        <f>AB組合調整用!F50</f>
        <v>2B21</v>
      </c>
      <c r="G50" s="221" t="str">
        <f>AB組合調整用!G50</f>
        <v>清明学院</v>
      </c>
      <c r="H50" s="210" t="str">
        <f>AB組合調整用!H50</f>
        <v>VS</v>
      </c>
      <c r="I50" s="222" t="str">
        <f>AB組合調整用!I50</f>
        <v>大阪桐蔭B</v>
      </c>
    </row>
    <row r="51" spans="1:9" ht="25" customHeight="1" thickBot="1">
      <c r="A51" s="341"/>
      <c r="B51" s="283">
        <f>AB組合調整用!B51</f>
        <v>45899</v>
      </c>
      <c r="C51" s="284" t="str">
        <f>AB組合調整用!C51</f>
        <v>土</v>
      </c>
      <c r="D51" s="285" t="str">
        <f>AB組合調整用!D51</f>
        <v>近大附属</v>
      </c>
      <c r="E51" s="204">
        <f>AB組合調整用!E51</f>
        <v>0.78125</v>
      </c>
      <c r="F51" s="286" t="str">
        <f>AB組合調整用!F51</f>
        <v>2A16</v>
      </c>
      <c r="G51" s="287" t="str">
        <f>AB組合調整用!G51</f>
        <v>帝塚山泉ヶ丘</v>
      </c>
      <c r="H51" s="288" t="str">
        <f>AB組合調整用!H51</f>
        <v>VS</v>
      </c>
      <c r="I51" s="289" t="str">
        <f>AB組合調整用!I51</f>
        <v>近大附属Ｂ</v>
      </c>
    </row>
    <row r="52" spans="1:9" ht="25" customHeight="1">
      <c r="A52" s="339">
        <v>6</v>
      </c>
      <c r="B52" s="11">
        <f>AB組合調整用!B52</f>
        <v>45816</v>
      </c>
      <c r="C52" s="12" t="str">
        <f>AB組合調整用!C52</f>
        <v>日</v>
      </c>
      <c r="D52" s="36" t="str">
        <f>AB組合調整用!D52</f>
        <v>摂津</v>
      </c>
      <c r="E52" s="17">
        <f>AB組合調整用!E52</f>
        <v>0.375</v>
      </c>
      <c r="F52" s="80" t="str">
        <f>AB組合調整用!F52</f>
        <v>2B26</v>
      </c>
      <c r="G52" s="83" t="str">
        <f>AB組合調整用!G52</f>
        <v>賢明学院</v>
      </c>
      <c r="H52" s="5" t="str">
        <f>AB組合調整用!H52</f>
        <v>VS</v>
      </c>
      <c r="I52" s="6" t="str">
        <f>AB組合調整用!I52</f>
        <v>摂津</v>
      </c>
    </row>
    <row r="53" spans="1:9" ht="25" customHeight="1">
      <c r="A53" s="340"/>
      <c r="B53" s="13" t="str">
        <f>AB組合調整用!B53</f>
        <v>〃</v>
      </c>
      <c r="C53" s="14" t="str">
        <f>AB組合調整用!C53</f>
        <v>〃</v>
      </c>
      <c r="D53" s="25" t="str">
        <f>AB組合調整用!D53</f>
        <v>〃</v>
      </c>
      <c r="E53" s="18">
        <f>AB組合調整用!E53</f>
        <v>0.46875</v>
      </c>
      <c r="F53" s="81" t="str">
        <f>AB組合調整用!F53</f>
        <v>2A45</v>
      </c>
      <c r="G53" s="24" t="str">
        <f>AB組合調整用!G53</f>
        <v>アサンプション</v>
      </c>
      <c r="H53" s="7" t="str">
        <f>AB組合調整用!H53</f>
        <v>VS</v>
      </c>
      <c r="I53" s="8" t="str">
        <f>AB組合調整用!I53</f>
        <v>大阪偕星</v>
      </c>
    </row>
    <row r="54" spans="1:9" ht="25" customHeight="1">
      <c r="A54" s="340"/>
      <c r="B54" s="13" t="str">
        <f>AB組合調整用!B54</f>
        <v>〃</v>
      </c>
      <c r="C54" s="14" t="str">
        <f>AB組合調整用!C54</f>
        <v>〃</v>
      </c>
      <c r="D54" s="25" t="str">
        <f>AB組合調整用!D54</f>
        <v>セレッソ舞洲人工芝</v>
      </c>
      <c r="E54" s="18">
        <f>AB組合調整用!E54</f>
        <v>0.40625</v>
      </c>
      <c r="F54" s="81" t="str">
        <f>AB組合調整用!F54</f>
        <v>2A41</v>
      </c>
      <c r="G54" s="24" t="str">
        <f>AB組合調整用!G54</f>
        <v>東大阪大柏原</v>
      </c>
      <c r="H54" s="7" t="str">
        <f>AB組合調整用!H54</f>
        <v>VS</v>
      </c>
      <c r="I54" s="8" t="str">
        <f>AB組合調整用!I54</f>
        <v>セレッソ大阪Ｂ</v>
      </c>
    </row>
    <row r="55" spans="1:9" ht="25" customHeight="1">
      <c r="A55" s="340"/>
      <c r="B55" s="13" t="str">
        <f>AB組合調整用!B55</f>
        <v>〃</v>
      </c>
      <c r="C55" s="14" t="str">
        <f>AB組合調整用!C55</f>
        <v>〃</v>
      </c>
      <c r="D55" s="25" t="str">
        <f>AB組合調整用!D55</f>
        <v>〃</v>
      </c>
      <c r="E55" s="18">
        <f>AB組合調整用!E55</f>
        <v>0.52083333333333337</v>
      </c>
      <c r="F55" s="81" t="str">
        <f>AB組合調整用!F55</f>
        <v>2B29</v>
      </c>
      <c r="G55" s="24" t="str">
        <f>AB組合調整用!G55</f>
        <v>商大高</v>
      </c>
      <c r="H55" s="7" t="str">
        <f>AB組合調整用!H55</f>
        <v>VS</v>
      </c>
      <c r="I55" s="8" t="str">
        <f>AB組合調整用!I55</f>
        <v>香里ヌヴェール</v>
      </c>
    </row>
    <row r="56" spans="1:9" ht="25" customHeight="1">
      <c r="A56" s="340"/>
      <c r="B56" s="13" t="str">
        <f>AB組合調整用!B56</f>
        <v>〃</v>
      </c>
      <c r="C56" s="14" t="str">
        <f>AB組合調整用!C56</f>
        <v>〃</v>
      </c>
      <c r="D56" s="25" t="str">
        <f>AB組合調整用!D56</f>
        <v>帝塚山泉ヶ丘</v>
      </c>
      <c r="E56" s="18">
        <f>AB組合調整用!E56</f>
        <v>0.65625</v>
      </c>
      <c r="F56" s="81" t="str">
        <f>AB組合調整用!F56</f>
        <v>2B27</v>
      </c>
      <c r="G56" s="24" t="str">
        <f>AB組合調整用!G56</f>
        <v>桜宮</v>
      </c>
      <c r="H56" s="7" t="str">
        <f>AB組合調整用!H56</f>
        <v>VS</v>
      </c>
      <c r="I56" s="8" t="str">
        <f>AB組合調整用!I56</f>
        <v>清明学院</v>
      </c>
    </row>
    <row r="57" spans="1:9" ht="25" customHeight="1">
      <c r="A57" s="340"/>
      <c r="B57" s="13" t="str">
        <f>AB組合調整用!B57</f>
        <v>〃</v>
      </c>
      <c r="C57" s="14" t="str">
        <f>AB組合調整用!C57</f>
        <v>〃</v>
      </c>
      <c r="D57" s="25" t="str">
        <f>AB組合調整用!D57</f>
        <v>〃</v>
      </c>
      <c r="E57" s="18">
        <f>AB組合調整用!E57</f>
        <v>0.75</v>
      </c>
      <c r="F57" s="81" t="str">
        <f>AB組合調整用!F57</f>
        <v>2A42</v>
      </c>
      <c r="G57" s="24" t="str">
        <f>AB組合調整用!G57</f>
        <v>大阪立命館</v>
      </c>
      <c r="H57" s="7" t="str">
        <f>AB組合調整用!H57</f>
        <v>VS</v>
      </c>
      <c r="I57" s="8" t="str">
        <f>AB組合調整用!I57</f>
        <v>帝塚山泉ヶ丘</v>
      </c>
    </row>
    <row r="58" spans="1:9" ht="25" customHeight="1">
      <c r="A58" s="340"/>
      <c r="B58" s="218">
        <f>AB組合調整用!B58</f>
        <v>45857</v>
      </c>
      <c r="C58" s="219" t="str">
        <f>AB組合調整用!C58</f>
        <v>土</v>
      </c>
      <c r="D58" s="198" t="str">
        <f>AB組合調整用!D58</f>
        <v>履正社茨木Ｇ</v>
      </c>
      <c r="E58" s="206">
        <f>AB組合調整用!E58</f>
        <v>0.66666666666666663</v>
      </c>
      <c r="F58" s="220" t="str">
        <f>AB組合調整用!F58</f>
        <v>2B28</v>
      </c>
      <c r="G58" s="221" t="str">
        <f>AB組合調整用!G58</f>
        <v>履正社C</v>
      </c>
      <c r="H58" s="210" t="str">
        <f>AB組合調整用!H58</f>
        <v>VS</v>
      </c>
      <c r="I58" s="222" t="str">
        <f>AB組合調整用!I58</f>
        <v>大阪桐蔭B</v>
      </c>
    </row>
    <row r="59" spans="1:9" ht="25" customHeight="1">
      <c r="A59" s="340"/>
      <c r="B59" s="13">
        <f>AB組合調整用!B59</f>
        <v>45816</v>
      </c>
      <c r="C59" s="14" t="str">
        <f>AB組合調整用!C59</f>
        <v>日</v>
      </c>
      <c r="D59" s="25" t="str">
        <f>AB組合調整用!D59</f>
        <v>近大附属</v>
      </c>
      <c r="E59" s="18">
        <f>AB組合調整用!E59</f>
        <v>0.58333333333333337</v>
      </c>
      <c r="F59" s="81" t="str">
        <f>AB組合調整用!F59</f>
        <v>2A43</v>
      </c>
      <c r="G59" s="24" t="str">
        <f>AB組合調整用!G59</f>
        <v>近大附属Ｂ</v>
      </c>
      <c r="H59" s="7" t="str">
        <f>AB組合調整用!H59</f>
        <v>VS</v>
      </c>
      <c r="I59" s="8" t="str">
        <f>AB組合調整用!I59</f>
        <v>興國C</v>
      </c>
    </row>
    <row r="60" spans="1:9" ht="25" customHeight="1">
      <c r="A60" s="340"/>
      <c r="B60" s="13" t="str">
        <f>AB組合調整用!B60</f>
        <v>〃</v>
      </c>
      <c r="C60" s="14" t="str">
        <f>AB組合調整用!C60</f>
        <v>〃</v>
      </c>
      <c r="D60" s="25" t="str">
        <f>AB組合調整用!D60</f>
        <v>関大高槻グラウンド</v>
      </c>
      <c r="E60" s="18">
        <f>AB組合調整用!E60</f>
        <v>0.375</v>
      </c>
      <c r="F60" s="81" t="str">
        <f>AB組合調整用!F60</f>
        <v>2A44</v>
      </c>
      <c r="G60" s="24" t="str">
        <f>AB組合調整用!G60</f>
        <v>関大一</v>
      </c>
      <c r="H60" s="7" t="str">
        <f>AB組合調整用!H60</f>
        <v>VS</v>
      </c>
      <c r="I60" s="8" t="str">
        <f>AB組合調整用!I60</f>
        <v>千里</v>
      </c>
    </row>
    <row r="61" spans="1:9" ht="25" customHeight="1" thickBot="1">
      <c r="A61" s="341"/>
      <c r="B61" s="15" t="str">
        <f>AB組合調整用!B61</f>
        <v>〃</v>
      </c>
      <c r="C61" s="16" t="str">
        <f>AB組合調整用!C61</f>
        <v>〃</v>
      </c>
      <c r="D61" s="37" t="str">
        <f>AB組合調整用!D61</f>
        <v>〃</v>
      </c>
      <c r="E61" s="19">
        <f>AB組合調整用!E61</f>
        <v>0.45833333333333331</v>
      </c>
      <c r="F61" s="82" t="str">
        <f>AB組合調整用!F61</f>
        <v>2B30</v>
      </c>
      <c r="G61" s="84" t="str">
        <f>AB組合調整用!G61</f>
        <v>大阪学院B</v>
      </c>
      <c r="H61" s="9" t="str">
        <f>AB組合調整用!H61</f>
        <v>VS</v>
      </c>
      <c r="I61" s="10" t="str">
        <f>AB組合調整用!I61</f>
        <v>ガンバ大阪B</v>
      </c>
    </row>
    <row r="62" spans="1:9" ht="25" customHeight="1">
      <c r="A62" s="339">
        <v>7</v>
      </c>
      <c r="B62" s="11">
        <f>AB組合調整用!B62</f>
        <v>45822</v>
      </c>
      <c r="C62" s="12" t="str">
        <f>AB組合調整用!C62</f>
        <v>土</v>
      </c>
      <c r="D62" s="36" t="str">
        <f>AB組合調整用!D62</f>
        <v>鶴見緑地第１球技場</v>
      </c>
      <c r="E62" s="17">
        <f>AB組合調整用!E62</f>
        <v>0.75</v>
      </c>
      <c r="F62" s="80" t="str">
        <f>AB組合調整用!F62</f>
        <v>2A28</v>
      </c>
      <c r="G62" s="83" t="str">
        <f>AB組合調整用!G62</f>
        <v>千里</v>
      </c>
      <c r="H62" s="5" t="str">
        <f>AB組合調整用!H62</f>
        <v>VS</v>
      </c>
      <c r="I62" s="6" t="str">
        <f>AB組合調整用!I62</f>
        <v>大阪立命館</v>
      </c>
    </row>
    <row r="63" spans="1:9" ht="25" customHeight="1">
      <c r="A63" s="340"/>
      <c r="B63" s="13" t="str">
        <f>AB組合調整用!B63</f>
        <v>〃</v>
      </c>
      <c r="C63" s="14" t="str">
        <f>AB組合調整用!C63</f>
        <v>〃</v>
      </c>
      <c r="D63" s="25" t="str">
        <f>AB組合調整用!D63</f>
        <v>大阪桐蔭生駒グラウンド</v>
      </c>
      <c r="E63" s="18">
        <f>AB組合調整用!E63</f>
        <v>0.66666666666666663</v>
      </c>
      <c r="F63" s="81" t="str">
        <f>AB組合調整用!F63</f>
        <v>2B35</v>
      </c>
      <c r="G63" s="24" t="str">
        <f>AB組合調整用!G63</f>
        <v>大阪桐蔭B</v>
      </c>
      <c r="H63" s="7" t="str">
        <f>AB組合調整用!H63</f>
        <v>VS</v>
      </c>
      <c r="I63" s="8" t="str">
        <f>AB組合調整用!I63</f>
        <v>商大高</v>
      </c>
    </row>
    <row r="64" spans="1:9" ht="25" customHeight="1">
      <c r="A64" s="340"/>
      <c r="B64" s="13" t="str">
        <f>AB組合調整用!B64</f>
        <v>〃</v>
      </c>
      <c r="C64" s="14" t="str">
        <f>AB組合調整用!C64</f>
        <v>〃</v>
      </c>
      <c r="D64" s="25" t="str">
        <f>AB組合調整用!D64</f>
        <v>摂津</v>
      </c>
      <c r="E64" s="206">
        <f>AB組合調整用!E64</f>
        <v>0.5625</v>
      </c>
      <c r="F64" s="81" t="str">
        <f>AB組合調整用!F64</f>
        <v>2B34</v>
      </c>
      <c r="G64" s="24" t="str">
        <f>AB組合調整用!G64</f>
        <v>摂津</v>
      </c>
      <c r="H64" s="7" t="str">
        <f>AB組合調整用!H64</f>
        <v>VS</v>
      </c>
      <c r="I64" s="8" t="str">
        <f>AB組合調整用!I64</f>
        <v>ガンバ大阪B</v>
      </c>
    </row>
    <row r="65" spans="1:9" ht="25" customHeight="1">
      <c r="A65" s="340"/>
      <c r="B65" s="13" t="str">
        <f>AB組合調整用!B65</f>
        <v>〃</v>
      </c>
      <c r="C65" s="14" t="str">
        <f>AB組合調整用!C65</f>
        <v>〃</v>
      </c>
      <c r="D65" s="25" t="str">
        <f>AB組合調整用!D65</f>
        <v>〃</v>
      </c>
      <c r="E65" s="206">
        <f>AB組合調整用!E65</f>
        <v>0.65625</v>
      </c>
      <c r="F65" s="81" t="str">
        <f>AB組合調整用!F65</f>
        <v>2A27</v>
      </c>
      <c r="G65" s="24" t="str">
        <f>AB組合調整用!G65</f>
        <v>アサンプション</v>
      </c>
      <c r="H65" s="7" t="str">
        <f>AB組合調整用!H65</f>
        <v>VS</v>
      </c>
      <c r="I65" s="8" t="str">
        <f>AB組合調整用!I65</f>
        <v>東大阪大柏原</v>
      </c>
    </row>
    <row r="66" spans="1:9" ht="25" customHeight="1">
      <c r="A66" s="340"/>
      <c r="B66" s="13">
        <f>AB組合調整用!B66</f>
        <v>45823</v>
      </c>
      <c r="C66" s="14" t="str">
        <f>AB組合調整用!C66</f>
        <v>日</v>
      </c>
      <c r="D66" s="25" t="str">
        <f>AB組合調整用!D66</f>
        <v>セレッソ舞洲人工芝</v>
      </c>
      <c r="E66" s="18">
        <f>AB組合調整用!E66</f>
        <v>0.40625</v>
      </c>
      <c r="F66" s="81" t="str">
        <f>AB組合調整用!F66</f>
        <v>2A26</v>
      </c>
      <c r="G66" s="24" t="str">
        <f>AB組合調整用!G66</f>
        <v>近大附属Ｂ</v>
      </c>
      <c r="H66" s="7" t="str">
        <f>AB組合調整用!H66</f>
        <v>VS</v>
      </c>
      <c r="I66" s="8" t="str">
        <f>AB組合調整用!I66</f>
        <v>セレッソ大阪Ｂ</v>
      </c>
    </row>
    <row r="67" spans="1:9" ht="25" customHeight="1">
      <c r="A67" s="340"/>
      <c r="B67" s="13" t="str">
        <f>AB組合調整用!B67</f>
        <v>〃</v>
      </c>
      <c r="C67" s="14" t="str">
        <f>AB組合調整用!C67</f>
        <v>〃</v>
      </c>
      <c r="D67" s="25" t="str">
        <f>AB組合調整用!D67</f>
        <v>〃</v>
      </c>
      <c r="E67" s="18">
        <f>AB組合調整用!E67</f>
        <v>0.52083333333333337</v>
      </c>
      <c r="F67" s="81" t="str">
        <f>AB組合調整用!F67</f>
        <v>2B33</v>
      </c>
      <c r="G67" s="24" t="str">
        <f>AB組合調整用!G67</f>
        <v>香里ヌヴェール</v>
      </c>
      <c r="H67" s="7" t="str">
        <f>AB組合調整用!H67</f>
        <v>VS</v>
      </c>
      <c r="I67" s="8" t="str">
        <f>AB組合調整用!I67</f>
        <v>大阪学院B</v>
      </c>
    </row>
    <row r="68" spans="1:9" ht="25" customHeight="1">
      <c r="A68" s="340"/>
      <c r="B68" s="13" t="str">
        <f>AB組合調整用!B68</f>
        <v>〃</v>
      </c>
      <c r="C68" s="14" t="str">
        <f>AB組合調整用!C68</f>
        <v>〃</v>
      </c>
      <c r="D68" s="25" t="str">
        <f>AB組合調整用!D68</f>
        <v>帝塚山泉ヶ丘</v>
      </c>
      <c r="E68" s="18">
        <f>AB組合調整用!E68</f>
        <v>0.65625</v>
      </c>
      <c r="F68" s="81" t="str">
        <f>AB組合調整用!F68</f>
        <v>2B31</v>
      </c>
      <c r="G68" s="24" t="str">
        <f>AB組合調整用!G68</f>
        <v>清明学院</v>
      </c>
      <c r="H68" s="7" t="str">
        <f>AB組合調整用!H68</f>
        <v>VS</v>
      </c>
      <c r="I68" s="8" t="str">
        <f>AB組合調整用!I68</f>
        <v>賢明学院</v>
      </c>
    </row>
    <row r="69" spans="1:9" ht="25" customHeight="1">
      <c r="A69" s="340"/>
      <c r="B69" s="13" t="str">
        <f>AB組合調整用!B69</f>
        <v>〃</v>
      </c>
      <c r="C69" s="14" t="str">
        <f>AB組合調整用!C69</f>
        <v>〃</v>
      </c>
      <c r="D69" s="25" t="str">
        <f>AB組合調整用!D69</f>
        <v>〃</v>
      </c>
      <c r="E69" s="18">
        <f>AB組合調整用!E69</f>
        <v>0.75</v>
      </c>
      <c r="F69" s="81" t="str">
        <f>AB組合調整用!F69</f>
        <v>2A30</v>
      </c>
      <c r="G69" s="24" t="str">
        <f>AB組合調整用!G69</f>
        <v>帝塚山泉ヶ丘</v>
      </c>
      <c r="H69" s="7" t="str">
        <f>AB組合調整用!H69</f>
        <v>VS</v>
      </c>
      <c r="I69" s="8" t="str">
        <f>AB組合調整用!I69</f>
        <v>関大一</v>
      </c>
    </row>
    <row r="70" spans="1:9" ht="25" customHeight="1">
      <c r="A70" s="340"/>
      <c r="B70" s="13" t="str">
        <f>AB組合調整用!B70</f>
        <v>〃</v>
      </c>
      <c r="C70" s="14" t="str">
        <f>AB組合調整用!C70</f>
        <v>〃</v>
      </c>
      <c r="D70" s="25" t="str">
        <f>AB組合調整用!D70</f>
        <v>履正社茨木Ｇ</v>
      </c>
      <c r="E70" s="18">
        <f>AB組合調整用!E70</f>
        <v>0.625</v>
      </c>
      <c r="F70" s="81" t="str">
        <f>AB組合調整用!F70</f>
        <v>2B32</v>
      </c>
      <c r="G70" s="24" t="str">
        <f>AB組合調整用!G70</f>
        <v>桜宮</v>
      </c>
      <c r="H70" s="7" t="str">
        <f>AB組合調整用!H70</f>
        <v>VS</v>
      </c>
      <c r="I70" s="8" t="str">
        <f>AB組合調整用!I70</f>
        <v>履正社C</v>
      </c>
    </row>
    <row r="71" spans="1:9" ht="25" customHeight="1" thickBot="1">
      <c r="A71" s="341"/>
      <c r="B71" s="15" t="str">
        <f>AB組合調整用!B71</f>
        <v>〃</v>
      </c>
      <c r="C71" s="16" t="str">
        <f>AB組合調整用!C71</f>
        <v>〃</v>
      </c>
      <c r="D71" s="37" t="str">
        <f>AB組合調整用!D71</f>
        <v>〃</v>
      </c>
      <c r="E71" s="19">
        <f>AB組合調整用!E71</f>
        <v>0.72916666666666663</v>
      </c>
      <c r="F71" s="82" t="str">
        <f>AB組合調整用!F71</f>
        <v>2A29</v>
      </c>
      <c r="G71" s="84" t="str">
        <f>AB組合調整用!G71</f>
        <v>興國C</v>
      </c>
      <c r="H71" s="9" t="str">
        <f>AB組合調整用!H71</f>
        <v>VS</v>
      </c>
      <c r="I71" s="10" t="str">
        <f>AB組合調整用!I71</f>
        <v>大阪偕星</v>
      </c>
    </row>
    <row r="72" spans="1:9" ht="25" customHeight="1">
      <c r="A72" s="339">
        <v>8</v>
      </c>
      <c r="B72" s="11">
        <f>AB組合調整用!B72</f>
        <v>45829</v>
      </c>
      <c r="C72" s="12" t="str">
        <f>AB組合調整用!C72</f>
        <v>土</v>
      </c>
      <c r="D72" s="36" t="str">
        <f>AB組合調整用!D72</f>
        <v>摂津</v>
      </c>
      <c r="E72" s="17">
        <f>AB組合調整用!E72</f>
        <v>0.375</v>
      </c>
      <c r="F72" s="80" t="str">
        <f>AB組合調整用!F72</f>
        <v>2B39</v>
      </c>
      <c r="G72" s="83" t="str">
        <f>AB組合調整用!G72</f>
        <v>大阪学院B</v>
      </c>
      <c r="H72" s="5" t="str">
        <f>AB組合調整用!H72</f>
        <v>VS</v>
      </c>
      <c r="I72" s="6" t="str">
        <f>AB組合調整用!I72</f>
        <v>摂津</v>
      </c>
    </row>
    <row r="73" spans="1:9" ht="25" customHeight="1">
      <c r="A73" s="340"/>
      <c r="B73" s="13" t="str">
        <f>AB組合調整用!B73</f>
        <v>〃</v>
      </c>
      <c r="C73" s="14" t="str">
        <f>AB組合調整用!C73</f>
        <v>〃</v>
      </c>
      <c r="D73" s="25" t="str">
        <f>AB組合調整用!D73</f>
        <v>〃</v>
      </c>
      <c r="E73" s="18">
        <f>AB組合調整用!E73</f>
        <v>0.46875</v>
      </c>
      <c r="F73" s="81" t="str">
        <f>AB組合調整用!F73</f>
        <v>2A38</v>
      </c>
      <c r="G73" s="24" t="str">
        <f>AB組合調整用!G73</f>
        <v>千里</v>
      </c>
      <c r="H73" s="7" t="str">
        <f>AB組合調整用!H73</f>
        <v>VS</v>
      </c>
      <c r="I73" s="8" t="str">
        <f>AB組合調整用!I73</f>
        <v>近大附属Ｂ</v>
      </c>
    </row>
    <row r="74" spans="1:9" ht="25" customHeight="1">
      <c r="A74" s="340"/>
      <c r="B74" s="13" t="str">
        <f>AB組合調整用!B74</f>
        <v>〃</v>
      </c>
      <c r="C74" s="14" t="str">
        <f>AB組合調整用!C74</f>
        <v>〃</v>
      </c>
      <c r="D74" s="25" t="str">
        <f>AB組合調整用!D74</f>
        <v>OFA万博B</v>
      </c>
      <c r="E74" s="18">
        <f>AB組合調整用!E74</f>
        <v>0.41666666666666669</v>
      </c>
      <c r="F74" s="81" t="str">
        <f>AB組合調整用!F74</f>
        <v>2B37</v>
      </c>
      <c r="G74" s="24" t="str">
        <f>AB組合調整用!G74</f>
        <v>ガンバ大阪B</v>
      </c>
      <c r="H74" s="7" t="str">
        <f>AB組合調整用!H74</f>
        <v>VS</v>
      </c>
      <c r="I74" s="8" t="str">
        <f>AB組合調整用!I74</f>
        <v>清明学院</v>
      </c>
    </row>
    <row r="75" spans="1:9" ht="25" customHeight="1">
      <c r="A75" s="340"/>
      <c r="B75" s="13">
        <f>AB組合調整用!B75</f>
        <v>45830</v>
      </c>
      <c r="C75" s="14" t="str">
        <f>AB組合調整用!C75</f>
        <v>日</v>
      </c>
      <c r="D75" s="198" t="str">
        <f>AB組合調整用!D75</f>
        <v>J-GREEN堺S１１</v>
      </c>
      <c r="E75" s="18">
        <f>AB組合調整用!E75</f>
        <v>0.47916666666666669</v>
      </c>
      <c r="F75" s="81" t="str">
        <f>AB組合調整用!F75</f>
        <v>2A40</v>
      </c>
      <c r="G75" s="24" t="str">
        <f>AB組合調整用!G75</f>
        <v>大阪立命館</v>
      </c>
      <c r="H75" s="7" t="str">
        <f>AB組合調整用!H75</f>
        <v>VS</v>
      </c>
      <c r="I75" s="8" t="str">
        <f>AB組合調整用!I75</f>
        <v>大阪偕星</v>
      </c>
    </row>
    <row r="76" spans="1:9" ht="25" customHeight="1">
      <c r="A76" s="340"/>
      <c r="B76" s="13" t="str">
        <f>AB組合調整用!B76</f>
        <v>〃</v>
      </c>
      <c r="C76" s="14" t="str">
        <f>AB組合調整用!C76</f>
        <v>〃</v>
      </c>
      <c r="D76" s="198" t="str">
        <f>AB組合調整用!D76</f>
        <v>〃</v>
      </c>
      <c r="E76" s="18">
        <f>AB組合調整用!E76</f>
        <v>0.58333333333333337</v>
      </c>
      <c r="F76" s="81" t="str">
        <f>AB組合調整用!F76</f>
        <v>2B36</v>
      </c>
      <c r="G76" s="24" t="str">
        <f>AB組合調整用!G76</f>
        <v>商大高</v>
      </c>
      <c r="H76" s="7" t="str">
        <f>AB組合調整用!H76</f>
        <v>VS</v>
      </c>
      <c r="I76" s="8" t="str">
        <f>AB組合調整用!I76</f>
        <v>桜宮</v>
      </c>
    </row>
    <row r="77" spans="1:9" ht="25" customHeight="1">
      <c r="A77" s="340"/>
      <c r="B77" s="13" t="str">
        <f>AB組合調整用!B77</f>
        <v>〃</v>
      </c>
      <c r="C77" s="14" t="str">
        <f>AB組合調整用!C77</f>
        <v>〃</v>
      </c>
      <c r="D77" s="198" t="str">
        <f>AB組合調整用!D77</f>
        <v>〃</v>
      </c>
      <c r="E77" s="18">
        <f>AB組合調整用!E77</f>
        <v>0.6875</v>
      </c>
      <c r="F77" s="81" t="str">
        <f>AB組合調整用!F77</f>
        <v>2A37</v>
      </c>
      <c r="G77" s="24" t="str">
        <f>AB組合調整用!G77</f>
        <v>関大一</v>
      </c>
      <c r="H77" s="7" t="str">
        <f>AB組合調整用!H77</f>
        <v>VS</v>
      </c>
      <c r="I77" s="8" t="str">
        <f>AB組合調整用!I77</f>
        <v>東大阪大柏原</v>
      </c>
    </row>
    <row r="78" spans="1:9" ht="25" customHeight="1">
      <c r="A78" s="340"/>
      <c r="B78" s="13" t="str">
        <f>AB組合調整用!B78</f>
        <v>〃</v>
      </c>
      <c r="C78" s="14" t="str">
        <f>AB組合調整用!C78</f>
        <v>〃</v>
      </c>
      <c r="D78" s="25" t="str">
        <f>AB組合調整用!D78</f>
        <v>セレッソ舞洲人工芝</v>
      </c>
      <c r="E78" s="18">
        <f>AB組合調整用!E78</f>
        <v>0.40625</v>
      </c>
      <c r="F78" s="81" t="str">
        <f>AB組合調整用!F78</f>
        <v>2A39</v>
      </c>
      <c r="G78" s="24" t="str">
        <f>AB組合調整用!G78</f>
        <v>帝塚山泉ヶ丘</v>
      </c>
      <c r="H78" s="7" t="str">
        <f>AB組合調整用!H78</f>
        <v>VS</v>
      </c>
      <c r="I78" s="8" t="str">
        <f>AB組合調整用!I78</f>
        <v>セレッソ大阪Ｂ</v>
      </c>
    </row>
    <row r="79" spans="1:9" ht="25" customHeight="1">
      <c r="A79" s="340"/>
      <c r="B79" s="13" t="str">
        <f>AB組合調整用!B79</f>
        <v>〃</v>
      </c>
      <c r="C79" s="14" t="str">
        <f>AB組合調整用!C79</f>
        <v>〃</v>
      </c>
      <c r="D79" s="25" t="str">
        <f>AB組合調整用!D79</f>
        <v>〃</v>
      </c>
      <c r="E79" s="18">
        <f>AB組合調整用!E79</f>
        <v>0.52083333333333337</v>
      </c>
      <c r="F79" s="81" t="str">
        <f>AB組合調整用!F79</f>
        <v>2B40</v>
      </c>
      <c r="G79" s="24" t="str">
        <f>AB組合調整用!G79</f>
        <v>大阪桐蔭B</v>
      </c>
      <c r="H79" s="7" t="str">
        <f>AB組合調整用!H79</f>
        <v>VS</v>
      </c>
      <c r="I79" s="8" t="str">
        <f>AB組合調整用!I79</f>
        <v>香里ヌヴェール</v>
      </c>
    </row>
    <row r="80" spans="1:9" ht="25" customHeight="1">
      <c r="A80" s="340"/>
      <c r="B80" s="13" t="str">
        <f>AB組合調整用!B80</f>
        <v>〃</v>
      </c>
      <c r="C80" s="14" t="str">
        <f>AB組合調整用!C80</f>
        <v>〃</v>
      </c>
      <c r="D80" s="25" t="str">
        <f>AB組合調整用!D80</f>
        <v>履正社茨木Ｇ</v>
      </c>
      <c r="E80" s="18">
        <f>AB組合調整用!E80</f>
        <v>0.625</v>
      </c>
      <c r="F80" s="81" t="str">
        <f>AB組合調整用!F80</f>
        <v>2B38</v>
      </c>
      <c r="G80" s="24" t="str">
        <f>AB組合調整用!G80</f>
        <v>履正社C</v>
      </c>
      <c r="H80" s="7" t="str">
        <f>AB組合調整用!H80</f>
        <v>VS</v>
      </c>
      <c r="I80" s="8" t="str">
        <f>AB組合調整用!I80</f>
        <v>賢明学院</v>
      </c>
    </row>
    <row r="81" spans="1:9" ht="25" customHeight="1" thickBot="1">
      <c r="A81" s="341"/>
      <c r="B81" s="15" t="str">
        <f>AB組合調整用!B81</f>
        <v>〃</v>
      </c>
      <c r="C81" s="16" t="str">
        <f>AB組合調整用!C81</f>
        <v>〃</v>
      </c>
      <c r="D81" s="37" t="str">
        <f>AB組合調整用!D81</f>
        <v>〃</v>
      </c>
      <c r="E81" s="19">
        <f>AB組合調整用!E81</f>
        <v>0.72916666666666663</v>
      </c>
      <c r="F81" s="82" t="str">
        <f>AB組合調整用!F81</f>
        <v>2A36</v>
      </c>
      <c r="G81" s="84" t="str">
        <f>AB組合調整用!G81</f>
        <v>興國C</v>
      </c>
      <c r="H81" s="9" t="str">
        <f>AB組合調整用!H81</f>
        <v>VS</v>
      </c>
      <c r="I81" s="10" t="str">
        <f>AB組合調整用!I81</f>
        <v>アサンプション</v>
      </c>
    </row>
    <row r="82" spans="1:9" ht="25" customHeight="1">
      <c r="A82" s="339">
        <v>9</v>
      </c>
      <c r="B82" s="11">
        <f>AB組合調整用!B82</f>
        <v>45836</v>
      </c>
      <c r="C82" s="12" t="str">
        <f>AB組合調整用!C82</f>
        <v>土</v>
      </c>
      <c r="D82" s="36" t="str">
        <f>AB組合調整用!D82</f>
        <v>大枝公園</v>
      </c>
      <c r="E82" s="17">
        <f>AB組合調整用!E82</f>
        <v>0.75</v>
      </c>
      <c r="F82" s="80" t="str">
        <f>AB組合調整用!F82</f>
        <v>2A32</v>
      </c>
      <c r="G82" s="83" t="str">
        <f>AB組合調整用!G82</f>
        <v>アサンプション</v>
      </c>
      <c r="H82" s="5" t="str">
        <f>AB組合調整用!H82</f>
        <v>VS</v>
      </c>
      <c r="I82" s="6" t="str">
        <f>AB組合調整用!I82</f>
        <v>千里</v>
      </c>
    </row>
    <row r="83" spans="1:9" ht="25" customHeight="1">
      <c r="A83" s="340"/>
      <c r="B83" s="13">
        <f>AB組合調整用!B83</f>
        <v>45837</v>
      </c>
      <c r="C83" s="14" t="str">
        <f>AB組合調整用!C83</f>
        <v>日</v>
      </c>
      <c r="D83" s="25" t="str">
        <f>AB組合調整用!D83</f>
        <v>摂津</v>
      </c>
      <c r="E83" s="206">
        <f>AB組合調整用!E83</f>
        <v>0.3611111111111111</v>
      </c>
      <c r="F83" s="81" t="str">
        <f>AB組合調整用!F83</f>
        <v>2B41</v>
      </c>
      <c r="G83" s="24" t="str">
        <f>AB組合調整用!G83</f>
        <v>清明学院</v>
      </c>
      <c r="H83" s="7" t="str">
        <f>AB組合調整用!H83</f>
        <v>VS</v>
      </c>
      <c r="I83" s="8" t="str">
        <f>AB組合調整用!I83</f>
        <v>摂津</v>
      </c>
    </row>
    <row r="84" spans="1:9" ht="25" customHeight="1">
      <c r="A84" s="340"/>
      <c r="B84" s="13" t="str">
        <f>AB組合調整用!B84</f>
        <v>〃</v>
      </c>
      <c r="C84" s="14" t="str">
        <f>AB組合調整用!C84</f>
        <v>〃</v>
      </c>
      <c r="D84" s="25" t="str">
        <f>AB組合調整用!D84</f>
        <v>〃</v>
      </c>
      <c r="E84" s="206">
        <f>AB組合調整用!E84</f>
        <v>0.4513888888888889</v>
      </c>
      <c r="F84" s="81" t="str">
        <f>AB組合調整用!F84</f>
        <v>2A35</v>
      </c>
      <c r="G84" s="24" t="str">
        <f>AB組合調整用!G84</f>
        <v>大阪立命館</v>
      </c>
      <c r="H84" s="7" t="str">
        <f>AB組合調整用!H84</f>
        <v>VS</v>
      </c>
      <c r="I84" s="8" t="str">
        <f>AB組合調整用!I84</f>
        <v>興國C</v>
      </c>
    </row>
    <row r="85" spans="1:9" ht="25" customHeight="1">
      <c r="A85" s="340"/>
      <c r="B85" s="13" t="str">
        <f>AB組合調整用!B85</f>
        <v>〃</v>
      </c>
      <c r="C85" s="14" t="str">
        <f>AB組合調整用!C85</f>
        <v>〃</v>
      </c>
      <c r="D85" s="25" t="str">
        <f>AB組合調整用!D85</f>
        <v>セレッソ舞洲人工芝</v>
      </c>
      <c r="E85" s="18">
        <f>AB組合調整用!E85</f>
        <v>0.40625</v>
      </c>
      <c r="F85" s="81" t="str">
        <f>AB組合調整用!F85</f>
        <v>2A34</v>
      </c>
      <c r="G85" s="24" t="str">
        <f>AB組合調整用!G85</f>
        <v>セレッソ大阪Ｂ</v>
      </c>
      <c r="H85" s="7" t="str">
        <f>AB組合調整用!H85</f>
        <v>VS</v>
      </c>
      <c r="I85" s="8" t="str">
        <f>AB組合調整用!I85</f>
        <v>関大一</v>
      </c>
    </row>
    <row r="86" spans="1:9" ht="25" customHeight="1">
      <c r="A86" s="340"/>
      <c r="B86" s="13" t="str">
        <f>AB組合調整用!B86</f>
        <v>〃</v>
      </c>
      <c r="C86" s="14" t="str">
        <f>AB組合調整用!C86</f>
        <v>〃</v>
      </c>
      <c r="D86" s="25" t="str">
        <f>AB組合調整用!D86</f>
        <v>〃</v>
      </c>
      <c r="E86" s="18">
        <f>AB組合調整用!E86</f>
        <v>0.52083333333333337</v>
      </c>
      <c r="F86" s="81" t="str">
        <f>AB組合調整用!F86</f>
        <v>2B45</v>
      </c>
      <c r="G86" s="24" t="str">
        <f>AB組合調整用!G86</f>
        <v>桜宮</v>
      </c>
      <c r="H86" s="7" t="str">
        <f>AB組合調整用!H86</f>
        <v>VS</v>
      </c>
      <c r="I86" s="8" t="str">
        <f>AB組合調整用!I86</f>
        <v>香里ヌヴェール</v>
      </c>
    </row>
    <row r="87" spans="1:9" ht="25" customHeight="1">
      <c r="A87" s="340"/>
      <c r="B87" s="13" t="str">
        <f>AB組合調整用!B87</f>
        <v>〃</v>
      </c>
      <c r="C87" s="14" t="str">
        <f>AB組合調整用!C87</f>
        <v>〃</v>
      </c>
      <c r="D87" s="25" t="str">
        <f>AB組合調整用!D87</f>
        <v>帝塚山泉ヶ丘</v>
      </c>
      <c r="E87" s="18">
        <f>AB組合調整用!E87</f>
        <v>0.38541666666666669</v>
      </c>
      <c r="F87" s="81" t="str">
        <f>AB組合調整用!F87</f>
        <v>2A33</v>
      </c>
      <c r="G87" s="24" t="str">
        <f>AB組合調整用!G87</f>
        <v>大阪偕星</v>
      </c>
      <c r="H87" s="7" t="str">
        <f>AB組合調整用!H87</f>
        <v>VS</v>
      </c>
      <c r="I87" s="8" t="str">
        <f>AB組合調整用!I87</f>
        <v>帝塚山泉ヶ丘</v>
      </c>
    </row>
    <row r="88" spans="1:9" ht="25" customHeight="1">
      <c r="A88" s="340"/>
      <c r="B88" s="13" t="str">
        <f>AB組合調整用!B88</f>
        <v>〃</v>
      </c>
      <c r="C88" s="14" t="str">
        <f>AB組合調整用!C88</f>
        <v>〃</v>
      </c>
      <c r="D88" s="25" t="str">
        <f>AB組合調整用!D88</f>
        <v>〃</v>
      </c>
      <c r="E88" s="18">
        <f>AB組合調整用!E88</f>
        <v>0.47916666666666669</v>
      </c>
      <c r="F88" s="81" t="str">
        <f>AB組合調整用!F88</f>
        <v>2B42</v>
      </c>
      <c r="G88" s="24" t="str">
        <f>AB組合調整用!G88</f>
        <v>大阪桐蔭B</v>
      </c>
      <c r="H88" s="7" t="str">
        <f>AB組合調整用!H88</f>
        <v>VS</v>
      </c>
      <c r="I88" s="8" t="str">
        <f>AB組合調整用!I88</f>
        <v>大阪学院B</v>
      </c>
    </row>
    <row r="89" spans="1:9" ht="25" customHeight="1">
      <c r="A89" s="340"/>
      <c r="B89" s="13" t="str">
        <f>AB組合調整用!B89</f>
        <v>〃</v>
      </c>
      <c r="C89" s="14" t="str">
        <f>AB組合調整用!C89</f>
        <v>〃</v>
      </c>
      <c r="D89" s="25" t="str">
        <f>AB組合調整用!D89</f>
        <v>近大附属</v>
      </c>
      <c r="E89" s="18">
        <f>AB組合調整用!E89</f>
        <v>0.58333333333333337</v>
      </c>
      <c r="F89" s="81" t="str">
        <f>AB組合調整用!F89</f>
        <v>2B43</v>
      </c>
      <c r="G89" s="24" t="str">
        <f>AB組合調整用!G89</f>
        <v>賢明学院</v>
      </c>
      <c r="H89" s="7" t="str">
        <f>AB組合調整用!H89</f>
        <v>VS</v>
      </c>
      <c r="I89" s="8" t="str">
        <f>AB組合調整用!I89</f>
        <v>商大高</v>
      </c>
    </row>
    <row r="90" spans="1:9" ht="25" customHeight="1">
      <c r="A90" s="340"/>
      <c r="B90" s="13" t="str">
        <f>AB組合調整用!B90</f>
        <v>〃</v>
      </c>
      <c r="C90" s="14" t="str">
        <f>AB組合調整用!C90</f>
        <v>〃</v>
      </c>
      <c r="D90" s="25" t="str">
        <f>AB組合調整用!D90</f>
        <v>〃</v>
      </c>
      <c r="E90" s="18">
        <f>AB組合調整用!E90</f>
        <v>0.6875</v>
      </c>
      <c r="F90" s="81" t="str">
        <f>AB組合調整用!F90</f>
        <v>2A31</v>
      </c>
      <c r="G90" s="24" t="str">
        <f>AB組合調整用!G90</f>
        <v>東大阪大柏原</v>
      </c>
      <c r="H90" s="7" t="str">
        <f>AB組合調整用!H90</f>
        <v>VS</v>
      </c>
      <c r="I90" s="8" t="str">
        <f>AB組合調整用!I90</f>
        <v>近大附属Ｂ</v>
      </c>
    </row>
    <row r="91" spans="1:9" ht="25" customHeight="1" thickBot="1">
      <c r="A91" s="341"/>
      <c r="B91" s="15" t="str">
        <f>AB組合調整用!B91</f>
        <v>〃</v>
      </c>
      <c r="C91" s="16" t="str">
        <f>AB組合調整用!C91</f>
        <v>〃</v>
      </c>
      <c r="D91" s="37" t="str">
        <f>AB組合調整用!D91</f>
        <v>OFA万博B</v>
      </c>
      <c r="E91" s="19">
        <f>AB組合調整用!E91</f>
        <v>0.41666666666666669</v>
      </c>
      <c r="F91" s="82" t="str">
        <f>AB組合調整用!F91</f>
        <v>2B44</v>
      </c>
      <c r="G91" s="84" t="str">
        <f>AB組合調整用!G91</f>
        <v>ガンバ大阪B</v>
      </c>
      <c r="H91" s="9" t="str">
        <f>AB組合調整用!H91</f>
        <v>VS</v>
      </c>
      <c r="I91" s="10" t="str">
        <f>AB組合調整用!I91</f>
        <v>履正社C</v>
      </c>
    </row>
    <row r="92" spans="1:9" ht="25" customHeight="1">
      <c r="A92" s="339">
        <v>10</v>
      </c>
      <c r="B92" s="11">
        <f>AB組合調整用!B92</f>
        <v>45906</v>
      </c>
      <c r="C92" s="12" t="str">
        <f>AB組合調整用!C92</f>
        <v>土</v>
      </c>
      <c r="D92" s="262" t="str">
        <f>AB組合調整用!D92</f>
        <v>OFA万博A</v>
      </c>
      <c r="E92" s="263">
        <f>AB組合調整用!E92</f>
        <v>0.39583333333333331</v>
      </c>
      <c r="F92" s="80" t="str">
        <f>AB組合調整用!F92</f>
        <v>2A46</v>
      </c>
      <c r="G92" s="83" t="str">
        <f>AB組合調整用!G92</f>
        <v>大阪偕星</v>
      </c>
      <c r="H92" s="5" t="str">
        <f>AB組合調整用!H92</f>
        <v>VS</v>
      </c>
      <c r="I92" s="6" t="str">
        <f>AB組合調整用!I92</f>
        <v>近大附属Ｂ</v>
      </c>
    </row>
    <row r="93" spans="1:9" ht="25" customHeight="1">
      <c r="A93" s="340"/>
      <c r="B93" s="13" t="str">
        <f>AB組合調整用!B93</f>
        <v>〃</v>
      </c>
      <c r="C93" s="14" t="str">
        <f>AB組合調整用!C93</f>
        <v>〃</v>
      </c>
      <c r="D93" s="264" t="str">
        <f>AB組合調整用!D93</f>
        <v>〃</v>
      </c>
      <c r="E93" s="265">
        <f>AB組合調整用!E93</f>
        <v>0.5</v>
      </c>
      <c r="F93" s="81" t="str">
        <f>AB組合調整用!F93</f>
        <v>2B46</v>
      </c>
      <c r="G93" s="24" t="str">
        <f>AB組合調整用!G93</f>
        <v>香里ヌヴェール</v>
      </c>
      <c r="H93" s="7" t="str">
        <f>AB組合調整用!H93</f>
        <v>VS</v>
      </c>
      <c r="I93" s="8" t="str">
        <f>AB組合調整用!I93</f>
        <v>賢明学院</v>
      </c>
    </row>
    <row r="94" spans="1:9" ht="25" customHeight="1">
      <c r="A94" s="340"/>
      <c r="B94" s="13" t="str">
        <f>AB組合調整用!B94</f>
        <v>〃</v>
      </c>
      <c r="C94" s="14" t="str">
        <f>AB組合調整用!C94</f>
        <v>〃</v>
      </c>
      <c r="D94" s="264" t="str">
        <f>AB組合調整用!D94</f>
        <v>〃</v>
      </c>
      <c r="E94" s="265">
        <f>AB組合調整用!E94</f>
        <v>0.60416666666666663</v>
      </c>
      <c r="F94" s="81" t="str">
        <f>AB組合調整用!F94</f>
        <v>2A48</v>
      </c>
      <c r="G94" s="24" t="str">
        <f>AB組合調整用!G94</f>
        <v>アサンプション</v>
      </c>
      <c r="H94" s="7" t="str">
        <f>AB組合調整用!H94</f>
        <v>VS</v>
      </c>
      <c r="I94" s="8" t="str">
        <f>AB組合調整用!I94</f>
        <v>大阪立命館</v>
      </c>
    </row>
    <row r="95" spans="1:9" ht="25" customHeight="1">
      <c r="A95" s="340"/>
      <c r="B95" s="13">
        <f>AB組合調整用!B95</f>
        <v>45907</v>
      </c>
      <c r="C95" s="14" t="str">
        <f>AB組合調整用!C95</f>
        <v>日</v>
      </c>
      <c r="D95" s="264" t="str">
        <f>AB組合調整用!D95</f>
        <v>セレッソ舞洲人工芝</v>
      </c>
      <c r="E95" s="265">
        <f>AB組合調整用!E95</f>
        <v>0.40625</v>
      </c>
      <c r="F95" s="81" t="str">
        <f>AB組合調整用!F95</f>
        <v>2A50</v>
      </c>
      <c r="G95" s="24" t="str">
        <f>AB組合調整用!G95</f>
        <v>千里</v>
      </c>
      <c r="H95" s="7" t="str">
        <f>AB組合調整用!H95</f>
        <v>VS</v>
      </c>
      <c r="I95" s="8" t="str">
        <f>AB組合調整用!I95</f>
        <v>セレッソ大阪Ｂ</v>
      </c>
    </row>
    <row r="96" spans="1:9" ht="25" customHeight="1">
      <c r="A96" s="340"/>
      <c r="B96" s="13" t="str">
        <f>AB組合調整用!B96</f>
        <v>〃</v>
      </c>
      <c r="C96" s="14" t="str">
        <f>AB組合調整用!C96</f>
        <v>〃</v>
      </c>
      <c r="D96" s="264" t="str">
        <f>AB組合調整用!D96</f>
        <v>〃</v>
      </c>
      <c r="E96" s="265">
        <f>AB組合調整用!E96</f>
        <v>0.52083333333333337</v>
      </c>
      <c r="F96" s="81" t="str">
        <f>AB組合調整用!F96</f>
        <v>2B48</v>
      </c>
      <c r="G96" s="24" t="str">
        <f>AB組合調整用!G96</f>
        <v>桜宮</v>
      </c>
      <c r="H96" s="7" t="str">
        <f>AB組合調整用!H96</f>
        <v>VS</v>
      </c>
      <c r="I96" s="8" t="str">
        <f>AB組合調整用!I96</f>
        <v>大阪桐蔭B</v>
      </c>
    </row>
    <row r="97" spans="1:9" ht="25" customHeight="1">
      <c r="A97" s="340"/>
      <c r="B97" s="13" t="str">
        <f>AB組合調整用!B97</f>
        <v>〃</v>
      </c>
      <c r="C97" s="14" t="str">
        <f>AB組合調整用!C97</f>
        <v>〃</v>
      </c>
      <c r="D97" s="264" t="str">
        <f>AB組合調整用!D97</f>
        <v>帝塚山泉ヶ丘</v>
      </c>
      <c r="E97" s="265">
        <f>AB組合調整用!E97</f>
        <v>0.65625</v>
      </c>
      <c r="F97" s="220" t="str">
        <f>AB組合調整用!F97</f>
        <v>2B47</v>
      </c>
      <c r="G97" s="221" t="str">
        <f>AB組合調整用!G97</f>
        <v>大阪学院B</v>
      </c>
      <c r="H97" s="210" t="str">
        <f>AB組合調整用!H97</f>
        <v>VS</v>
      </c>
      <c r="I97" s="222" t="str">
        <f>AB組合調整用!I97</f>
        <v>清明学院</v>
      </c>
    </row>
    <row r="98" spans="1:9" ht="25" customHeight="1">
      <c r="A98" s="340"/>
      <c r="B98" s="13" t="str">
        <f>AB組合調整用!B98</f>
        <v>〃</v>
      </c>
      <c r="C98" s="14" t="str">
        <f>AB組合調整用!C98</f>
        <v>〃</v>
      </c>
      <c r="D98" s="264" t="str">
        <f>AB組合調整用!D98</f>
        <v>〃</v>
      </c>
      <c r="E98" s="265">
        <f>AB組合調整用!E98</f>
        <v>0.75</v>
      </c>
      <c r="F98" s="220" t="str">
        <f>AB組合調整用!F98</f>
        <v>2A47</v>
      </c>
      <c r="G98" s="221" t="str">
        <f>AB組合調整用!G98</f>
        <v>帝塚山泉ヶ丘</v>
      </c>
      <c r="H98" s="210" t="str">
        <f>AB組合調整用!H98</f>
        <v>VS</v>
      </c>
      <c r="I98" s="222" t="str">
        <f>AB組合調整用!I98</f>
        <v>東大阪大柏原</v>
      </c>
    </row>
    <row r="99" spans="1:9" ht="25" customHeight="1">
      <c r="A99" s="340"/>
      <c r="B99" s="13" t="str">
        <f>AB組合調整用!B99</f>
        <v>〃</v>
      </c>
      <c r="C99" s="14" t="str">
        <f>AB組合調整用!C99</f>
        <v>〃</v>
      </c>
      <c r="D99" s="264" t="str">
        <f>AB組合調整用!D99</f>
        <v>履正社茨木Ｇ</v>
      </c>
      <c r="E99" s="265">
        <f>AB組合調整用!E99</f>
        <v>0.375</v>
      </c>
      <c r="F99" s="81" t="str">
        <f>AB組合調整用!F99</f>
        <v>2B50</v>
      </c>
      <c r="G99" s="24" t="str">
        <f>AB組合調整用!G99</f>
        <v>履正社C</v>
      </c>
      <c r="H99" s="7" t="str">
        <f>AB組合調整用!H99</f>
        <v>VS</v>
      </c>
      <c r="I99" s="8" t="str">
        <f>AB組合調整用!I99</f>
        <v>摂津</v>
      </c>
    </row>
    <row r="100" spans="1:9" ht="25" customHeight="1">
      <c r="A100" s="340"/>
      <c r="B100" s="13" t="str">
        <f>AB組合調整用!B100</f>
        <v>〃</v>
      </c>
      <c r="C100" s="14" t="str">
        <f>AB組合調整用!C100</f>
        <v>〃</v>
      </c>
      <c r="D100" s="264" t="str">
        <f>AB組合調整用!D100</f>
        <v>〃</v>
      </c>
      <c r="E100" s="265">
        <f>AB組合調整用!E100</f>
        <v>0.46875</v>
      </c>
      <c r="F100" s="81" t="str">
        <f>AB組合調整用!F100</f>
        <v>2A49</v>
      </c>
      <c r="G100" s="24" t="str">
        <f>AB組合調整用!G100</f>
        <v>興國C</v>
      </c>
      <c r="H100" s="7" t="str">
        <f>AB組合調整用!H100</f>
        <v>VS</v>
      </c>
      <c r="I100" s="8" t="str">
        <f>AB組合調整用!I100</f>
        <v>関大一</v>
      </c>
    </row>
    <row r="101" spans="1:9" ht="25" customHeight="1" thickBot="1">
      <c r="A101" s="341"/>
      <c r="B101" s="15" t="str">
        <f>AB組合調整用!B101</f>
        <v>〃</v>
      </c>
      <c r="C101" s="16" t="str">
        <f>AB組合調整用!C101</f>
        <v>〃</v>
      </c>
      <c r="D101" s="266" t="str">
        <f>AB組合調整用!D101</f>
        <v>OFA万博B</v>
      </c>
      <c r="E101" s="267">
        <f>AB組合調整用!E101</f>
        <v>0.41666666666666669</v>
      </c>
      <c r="F101" s="82" t="str">
        <f>AB組合調整用!F101</f>
        <v>2B49</v>
      </c>
      <c r="G101" s="84" t="str">
        <f>AB組合調整用!G101</f>
        <v>商大高</v>
      </c>
      <c r="H101" s="9" t="str">
        <f>AB組合調整用!H101</f>
        <v>VS</v>
      </c>
      <c r="I101" s="10" t="str">
        <f>AB組合調整用!I101</f>
        <v>ガンバ大阪B</v>
      </c>
    </row>
    <row r="102" spans="1:9" ht="25" customHeight="1">
      <c r="A102" s="339">
        <v>11</v>
      </c>
      <c r="B102" s="11">
        <f>AB組合調整用!B102</f>
        <v>45913</v>
      </c>
      <c r="C102" s="12" t="str">
        <f>AB組合調整用!C102</f>
        <v>土</v>
      </c>
      <c r="D102" s="262" t="str">
        <f>AB組合調整用!D102</f>
        <v>摂津</v>
      </c>
      <c r="E102" s="299">
        <f>AB組合調整用!E102</f>
        <v>0.66666666666666663</v>
      </c>
      <c r="F102" s="80" t="str">
        <f>AB組合調整用!F102</f>
        <v>2B62</v>
      </c>
      <c r="G102" s="83" t="str">
        <f>AB組合調整用!G102</f>
        <v>摂津</v>
      </c>
      <c r="H102" s="5" t="str">
        <f>AB組合調整用!H102</f>
        <v>VS</v>
      </c>
      <c r="I102" s="6" t="str">
        <f>AB組合調整用!I102</f>
        <v>大阪桐蔭B</v>
      </c>
    </row>
    <row r="103" spans="1:9" ht="25" customHeight="1">
      <c r="A103" s="340"/>
      <c r="B103" s="13">
        <f>AB組合調整用!B103</f>
        <v>45914</v>
      </c>
      <c r="C103" s="14" t="str">
        <f>AB組合調整用!C103</f>
        <v>日</v>
      </c>
      <c r="D103" s="219" t="str">
        <f>AB組合調整用!D103</f>
        <v>J-GREEN堺S11</v>
      </c>
      <c r="E103" s="265">
        <f>AB組合調整用!E103</f>
        <v>0.5625</v>
      </c>
      <c r="F103" s="81" t="str">
        <f>AB組合調整用!F103</f>
        <v>2A52</v>
      </c>
      <c r="G103" s="24" t="str">
        <f>AB組合調整用!G103</f>
        <v>千里</v>
      </c>
      <c r="H103" s="7" t="str">
        <f>AB組合調整用!H103</f>
        <v>VS</v>
      </c>
      <c r="I103" s="8" t="str">
        <f>AB組合調整用!I103</f>
        <v>東大阪大柏原</v>
      </c>
    </row>
    <row r="104" spans="1:9" ht="25" customHeight="1">
      <c r="A104" s="340"/>
      <c r="B104" s="13" t="str">
        <f>AB組合調整用!B104</f>
        <v>〃</v>
      </c>
      <c r="C104" s="14" t="str">
        <f>AB組合調整用!C104</f>
        <v>〃</v>
      </c>
      <c r="D104" s="219" t="str">
        <f>AB組合調整用!D104</f>
        <v>〃</v>
      </c>
      <c r="E104" s="265">
        <f>AB組合調整用!E104</f>
        <v>0.66666666666666663</v>
      </c>
      <c r="F104" s="81" t="str">
        <f>AB組合調整用!F104</f>
        <v>2A54</v>
      </c>
      <c r="G104" s="24" t="str">
        <f>AB組合調整用!G104</f>
        <v>大阪立命館</v>
      </c>
      <c r="H104" s="7" t="str">
        <f>AB組合調整用!H104</f>
        <v>VS</v>
      </c>
      <c r="I104" s="8" t="str">
        <f>AB組合調整用!I104</f>
        <v>近大附属Ｂ</v>
      </c>
    </row>
    <row r="105" spans="1:9" ht="25" customHeight="1">
      <c r="A105" s="340"/>
      <c r="B105" s="13" t="str">
        <f>AB組合調整用!B105</f>
        <v>〃</v>
      </c>
      <c r="C105" s="14" t="str">
        <f>AB組合調整用!C105</f>
        <v>〃</v>
      </c>
      <c r="D105" s="264" t="str">
        <f>AB組合調整用!D105</f>
        <v>セレッソ舞洲人工芝</v>
      </c>
      <c r="E105" s="265">
        <f>AB組合調整用!E105</f>
        <v>0.40625</v>
      </c>
      <c r="F105" s="81" t="str">
        <f>AB組合調整用!F105</f>
        <v>2A53</v>
      </c>
      <c r="G105" s="24" t="str">
        <f>AB組合調整用!G105</f>
        <v>興國C</v>
      </c>
      <c r="H105" s="7" t="str">
        <f>AB組合調整用!H105</f>
        <v>VS</v>
      </c>
      <c r="I105" s="8" t="str">
        <f>AB組合調整用!I105</f>
        <v>セレッソ大阪Ｂ</v>
      </c>
    </row>
    <row r="106" spans="1:9" ht="25" customHeight="1">
      <c r="A106" s="340"/>
      <c r="B106" s="13" t="str">
        <f>AB組合調整用!B106</f>
        <v>〃</v>
      </c>
      <c r="C106" s="14" t="str">
        <f>AB組合調整用!C106</f>
        <v>〃</v>
      </c>
      <c r="D106" s="264" t="str">
        <f>AB組合調整用!D106</f>
        <v>〃</v>
      </c>
      <c r="E106" s="265">
        <f>AB組合調整用!E106</f>
        <v>0.52083333333333337</v>
      </c>
      <c r="F106" s="81" t="str">
        <f>AB組合調整用!F106</f>
        <v>2B61</v>
      </c>
      <c r="G106" s="24" t="str">
        <f>AB組合調整用!G106</f>
        <v>清明学院</v>
      </c>
      <c r="H106" s="7" t="str">
        <f>AB組合調整用!H106</f>
        <v>VS</v>
      </c>
      <c r="I106" s="8" t="str">
        <f>AB組合調整用!I106</f>
        <v>香里ヌヴェール</v>
      </c>
    </row>
    <row r="107" spans="1:9" ht="25" customHeight="1">
      <c r="A107" s="340"/>
      <c r="B107" s="13" t="str">
        <f>AB組合調整用!B107</f>
        <v>〃</v>
      </c>
      <c r="C107" s="14" t="str">
        <f>AB組合調整用!C107</f>
        <v>〃</v>
      </c>
      <c r="D107" s="264" t="str">
        <f>AB組合調整用!D107</f>
        <v>帝塚山泉ヶ丘</v>
      </c>
      <c r="E107" s="265">
        <f>AB組合調整用!E107</f>
        <v>0.65625</v>
      </c>
      <c r="F107" s="220" t="str">
        <f>AB組合調整用!F107</f>
        <v>2B65</v>
      </c>
      <c r="G107" s="221" t="str">
        <f>AB組合調整用!G107</f>
        <v>賢明学院</v>
      </c>
      <c r="H107" s="210" t="str">
        <f>AB組合調整用!H107</f>
        <v>VS</v>
      </c>
      <c r="I107" s="222" t="str">
        <f>AB組合調整用!I107</f>
        <v>大阪学院B</v>
      </c>
    </row>
    <row r="108" spans="1:9" ht="25" customHeight="1">
      <c r="A108" s="340"/>
      <c r="B108" s="13" t="str">
        <f>AB組合調整用!B108</f>
        <v>〃</v>
      </c>
      <c r="C108" s="14" t="str">
        <f>AB組合調整用!C108</f>
        <v>〃</v>
      </c>
      <c r="D108" s="264" t="str">
        <f>AB組合調整用!D108</f>
        <v>〃</v>
      </c>
      <c r="E108" s="265">
        <f>AB組合調整用!E108</f>
        <v>0.75</v>
      </c>
      <c r="F108" s="220" t="str">
        <f>AB組合調整用!F108</f>
        <v>2A55</v>
      </c>
      <c r="G108" s="221" t="str">
        <f>AB組合調整用!G108</f>
        <v>帝塚山泉ヶ丘</v>
      </c>
      <c r="H108" s="210" t="str">
        <f>AB組合調整用!H108</f>
        <v>VS</v>
      </c>
      <c r="I108" s="222" t="str">
        <f>AB組合調整用!I108</f>
        <v>アサンプション</v>
      </c>
    </row>
    <row r="109" spans="1:9" ht="25" customHeight="1">
      <c r="A109" s="340"/>
      <c r="B109" s="13" t="str">
        <f>AB組合調整用!B109</f>
        <v>〃</v>
      </c>
      <c r="C109" s="14" t="str">
        <f>AB組合調整用!C109</f>
        <v>〃</v>
      </c>
      <c r="D109" s="264" t="str">
        <f>AB組合調整用!D109</f>
        <v>履正社茨木Ｇ</v>
      </c>
      <c r="E109" s="265">
        <f>AB組合調整用!E109</f>
        <v>0.375</v>
      </c>
      <c r="F109" s="81" t="str">
        <f>AB組合調整用!F109</f>
        <v>2B64</v>
      </c>
      <c r="G109" s="24" t="str">
        <f>AB組合調整用!G109</f>
        <v>履正社C</v>
      </c>
      <c r="H109" s="7" t="str">
        <f>AB組合調整用!H109</f>
        <v>VS</v>
      </c>
      <c r="I109" s="8" t="str">
        <f>AB組合調整用!I109</f>
        <v>商大高</v>
      </c>
    </row>
    <row r="110" spans="1:9" ht="25" customHeight="1">
      <c r="A110" s="340"/>
      <c r="B110" s="13" t="str">
        <f>AB組合調整用!B110</f>
        <v>〃</v>
      </c>
      <c r="C110" s="14" t="str">
        <f>AB組合調整用!C110</f>
        <v>〃</v>
      </c>
      <c r="D110" s="264" t="str">
        <f>AB組合調整用!D110</f>
        <v>〃</v>
      </c>
      <c r="E110" s="265">
        <f>AB組合調整用!E110</f>
        <v>0.46875</v>
      </c>
      <c r="F110" s="81" t="str">
        <f>AB組合調整用!F110</f>
        <v>2A51</v>
      </c>
      <c r="G110" s="24" t="str">
        <f>AB組合調整用!G110</f>
        <v>大阪偕星</v>
      </c>
      <c r="H110" s="7" t="str">
        <f>AB組合調整用!H110</f>
        <v>VS</v>
      </c>
      <c r="I110" s="8" t="str">
        <f>AB組合調整用!I110</f>
        <v>関大一</v>
      </c>
    </row>
    <row r="111" spans="1:9" ht="25" customHeight="1" thickBot="1">
      <c r="A111" s="341"/>
      <c r="B111" s="15" t="str">
        <f>AB組合調整用!B111</f>
        <v>〃</v>
      </c>
      <c r="C111" s="16" t="str">
        <f>AB組合調整用!C111</f>
        <v>〃</v>
      </c>
      <c r="D111" s="266" t="str">
        <f>AB組合調整用!D111</f>
        <v>OFA万博B</v>
      </c>
      <c r="E111" s="267">
        <f>AB組合調整用!E111</f>
        <v>0.41666666666666669</v>
      </c>
      <c r="F111" s="82" t="str">
        <f>AB組合調整用!F111</f>
        <v>2B63</v>
      </c>
      <c r="G111" s="84" t="str">
        <f>AB組合調整用!G111</f>
        <v>ガンバ大阪B</v>
      </c>
      <c r="H111" s="9" t="str">
        <f>AB組合調整用!H111</f>
        <v>VS</v>
      </c>
      <c r="I111" s="10" t="str">
        <f>AB組合調整用!I111</f>
        <v>桜宮</v>
      </c>
    </row>
    <row r="112" spans="1:9" ht="25" customHeight="1">
      <c r="A112" s="339">
        <v>12</v>
      </c>
      <c r="B112" s="11">
        <f>AB組合調整用!B112</f>
        <v>45934</v>
      </c>
      <c r="C112" s="12" t="str">
        <f>AB組合調整用!C112</f>
        <v>土</v>
      </c>
      <c r="D112" s="262" t="str">
        <f>AB組合調整用!D112</f>
        <v>摂津</v>
      </c>
      <c r="E112" s="263">
        <f>AB組合調整用!E112</f>
        <v>0.375</v>
      </c>
      <c r="F112" s="80" t="str">
        <f>AB組合調整用!F112</f>
        <v>2B53</v>
      </c>
      <c r="G112" s="83" t="str">
        <f>AB組合調整用!G112</f>
        <v>商大高</v>
      </c>
      <c r="H112" s="5" t="str">
        <f>AB組合調整用!H112</f>
        <v>VS</v>
      </c>
      <c r="I112" s="6" t="str">
        <f>AB組合調整用!I112</f>
        <v>摂津</v>
      </c>
    </row>
    <row r="113" spans="1:9" ht="25" customHeight="1">
      <c r="A113" s="340"/>
      <c r="B113" s="13" t="str">
        <f>AB組合調整用!B113</f>
        <v>〃</v>
      </c>
      <c r="C113" s="14" t="str">
        <f>AB組合調整用!C113</f>
        <v>〃</v>
      </c>
      <c r="D113" s="264" t="str">
        <f>AB組合調整用!D113</f>
        <v>〃</v>
      </c>
      <c r="E113" s="265">
        <f>AB組合調整用!E113</f>
        <v>0.46875</v>
      </c>
      <c r="F113" s="81" t="str">
        <f>AB組合調整用!F113</f>
        <v>2A61</v>
      </c>
      <c r="G113" s="24" t="str">
        <f>AB組合調整用!G113</f>
        <v>東大阪大柏原</v>
      </c>
      <c r="H113" s="7" t="str">
        <f>AB組合調整用!H113</f>
        <v>VS</v>
      </c>
      <c r="I113" s="8" t="str">
        <f>AB組合調整用!I113</f>
        <v>大阪偕星</v>
      </c>
    </row>
    <row r="114" spans="1:9" ht="25" customHeight="1">
      <c r="A114" s="340"/>
      <c r="B114" s="13">
        <f>AB組合調整用!B114</f>
        <v>45935</v>
      </c>
      <c r="C114" s="14" t="str">
        <f>AB組合調整用!C114</f>
        <v>日</v>
      </c>
      <c r="D114" s="264" t="str">
        <f>AB組合調整用!D114</f>
        <v>セレッソ舞洲人工芝</v>
      </c>
      <c r="E114" s="265">
        <f>AB組合調整用!E114</f>
        <v>0.40625</v>
      </c>
      <c r="F114" s="81" t="str">
        <f>AB組合調整用!F114</f>
        <v>2A62</v>
      </c>
      <c r="G114" s="24" t="str">
        <f>AB組合調整用!G114</f>
        <v>セレッソ大阪Ｂ</v>
      </c>
      <c r="H114" s="7" t="str">
        <f>AB組合調整用!H114</f>
        <v>VS</v>
      </c>
      <c r="I114" s="8" t="str">
        <f>AB組合調整用!I114</f>
        <v>大阪立命館</v>
      </c>
    </row>
    <row r="115" spans="1:9" ht="25" customHeight="1">
      <c r="A115" s="340"/>
      <c r="B115" s="13" t="str">
        <f>AB組合調整用!B115</f>
        <v>〃</v>
      </c>
      <c r="C115" s="14" t="str">
        <f>AB組合調整用!C115</f>
        <v>〃</v>
      </c>
      <c r="D115" s="264" t="str">
        <f>AB組合調整用!D115</f>
        <v>〃</v>
      </c>
      <c r="E115" s="265">
        <f>AB組合調整用!E115</f>
        <v>0.52083333333333337</v>
      </c>
      <c r="F115" s="81" t="str">
        <f>AB組合調整用!F115</f>
        <v>2B55</v>
      </c>
      <c r="G115" s="24" t="str">
        <f>AB組合調整用!G115</f>
        <v>大阪学院B</v>
      </c>
      <c r="H115" s="7" t="str">
        <f>AB組合調整用!H115</f>
        <v>VS</v>
      </c>
      <c r="I115" s="8" t="str">
        <f>AB組合調整用!I115</f>
        <v>桜宮</v>
      </c>
    </row>
    <row r="116" spans="1:9" ht="25" customHeight="1">
      <c r="A116" s="340"/>
      <c r="B116" s="13" t="str">
        <f>AB組合調整用!B116</f>
        <v>〃</v>
      </c>
      <c r="C116" s="14" t="str">
        <f>AB組合調整用!C116</f>
        <v>〃</v>
      </c>
      <c r="D116" s="264" t="str">
        <f>AB組合調整用!D116</f>
        <v>帝塚山泉ヶ丘</v>
      </c>
      <c r="E116" s="265">
        <f>AB組合調整用!E116</f>
        <v>0.65625</v>
      </c>
      <c r="F116" s="220" t="str">
        <f>AB組合調整用!F116</f>
        <v>2A64</v>
      </c>
      <c r="G116" s="221" t="str">
        <f>AB組合調整用!G116</f>
        <v>千里</v>
      </c>
      <c r="H116" s="210" t="str">
        <f>AB組合調整用!H116</f>
        <v>VS</v>
      </c>
      <c r="I116" s="222" t="str">
        <f>AB組合調整用!I116</f>
        <v>興國C</v>
      </c>
    </row>
    <row r="117" spans="1:9" ht="25" customHeight="1">
      <c r="A117" s="340"/>
      <c r="B117" s="13" t="str">
        <f>AB組合調整用!B117</f>
        <v>〃</v>
      </c>
      <c r="C117" s="14" t="str">
        <f>AB組合調整用!C117</f>
        <v>〃</v>
      </c>
      <c r="D117" s="264" t="str">
        <f>AB組合調整用!D117</f>
        <v>〃</v>
      </c>
      <c r="E117" s="265">
        <f>AB組合調整用!E117</f>
        <v>0.75</v>
      </c>
      <c r="F117" s="220" t="str">
        <f>AB組合調整用!F117</f>
        <v>2A65</v>
      </c>
      <c r="G117" s="221" t="str">
        <f>AB組合調整用!G117</f>
        <v>近大附属Ｂ</v>
      </c>
      <c r="H117" s="210" t="str">
        <f>AB組合調整用!H117</f>
        <v>VS</v>
      </c>
      <c r="I117" s="222" t="str">
        <f>AB組合調整用!I117</f>
        <v>帝塚山泉ヶ丘</v>
      </c>
    </row>
    <row r="118" spans="1:9" ht="25" customHeight="1">
      <c r="A118" s="340"/>
      <c r="B118" s="13" t="str">
        <f>AB組合調整用!B118</f>
        <v>〃</v>
      </c>
      <c r="C118" s="14" t="str">
        <f>AB組合調整用!C118</f>
        <v>〃</v>
      </c>
      <c r="D118" s="264" t="str">
        <f>AB組合調整用!D118</f>
        <v>履正社茨木Ｇ</v>
      </c>
      <c r="E118" s="265">
        <f>AB組合調整用!E118</f>
        <v>0.375</v>
      </c>
      <c r="F118" s="81" t="str">
        <f>AB組合調整用!F118</f>
        <v>2B52</v>
      </c>
      <c r="G118" s="24" t="str">
        <f>AB組合調整用!G118</f>
        <v>履正社C</v>
      </c>
      <c r="H118" s="7" t="str">
        <f>AB組合調整用!H118</f>
        <v>VS</v>
      </c>
      <c r="I118" s="8" t="str">
        <f>AB組合調整用!I118</f>
        <v>清明学院</v>
      </c>
    </row>
    <row r="119" spans="1:9" ht="25" customHeight="1">
      <c r="A119" s="340"/>
      <c r="B119" s="13" t="str">
        <f>AB組合調整用!B119</f>
        <v>〃</v>
      </c>
      <c r="C119" s="14" t="str">
        <f>AB組合調整用!C119</f>
        <v>〃</v>
      </c>
      <c r="D119" s="264" t="str">
        <f>AB組合調整用!D119</f>
        <v>〃</v>
      </c>
      <c r="E119" s="265">
        <f>AB組合調整用!E119</f>
        <v>0.46875</v>
      </c>
      <c r="F119" s="81" t="str">
        <f>AB組合調整用!F119</f>
        <v>2A63</v>
      </c>
      <c r="G119" s="24" t="str">
        <f>AB組合調整用!G119</f>
        <v>関大一</v>
      </c>
      <c r="H119" s="7" t="str">
        <f>AB組合調整用!H119</f>
        <v>VS</v>
      </c>
      <c r="I119" s="8" t="str">
        <f>AB組合調整用!I119</f>
        <v>アサンプション</v>
      </c>
    </row>
    <row r="120" spans="1:9" ht="25" customHeight="1">
      <c r="A120" s="340"/>
      <c r="B120" s="13" t="str">
        <f>AB組合調整用!B120</f>
        <v>〃</v>
      </c>
      <c r="C120" s="14" t="str">
        <f>AB組合調整用!C120</f>
        <v>〃</v>
      </c>
      <c r="D120" s="264" t="str">
        <f>AB組合調整用!D120</f>
        <v>OFA万博B</v>
      </c>
      <c r="E120" s="265">
        <f>AB組合調整用!E120</f>
        <v>0.41666666666666669</v>
      </c>
      <c r="F120" s="81" t="str">
        <f>AB組合調整用!F120</f>
        <v>2B51</v>
      </c>
      <c r="G120" s="24" t="str">
        <f>AB組合調整用!G120</f>
        <v>香里ヌヴェール</v>
      </c>
      <c r="H120" s="7" t="str">
        <f>AB組合調整用!H120</f>
        <v>VS</v>
      </c>
      <c r="I120" s="8" t="str">
        <f>AB組合調整用!I120</f>
        <v>ガンバ大阪B</v>
      </c>
    </row>
    <row r="121" spans="1:9" ht="25" customHeight="1" thickBot="1">
      <c r="A121" s="341"/>
      <c r="B121" s="15" t="str">
        <f>AB組合調整用!B121</f>
        <v>〃</v>
      </c>
      <c r="C121" s="16" t="str">
        <f>AB組合調整用!C121</f>
        <v>〃</v>
      </c>
      <c r="D121" s="266" t="str">
        <f>AB組合調整用!D121</f>
        <v>大阪桐蔭生駒グラウンド</v>
      </c>
      <c r="E121" s="267">
        <f>AB組合調整用!E121</f>
        <v>0.375</v>
      </c>
      <c r="F121" s="82" t="str">
        <f>AB組合調整用!F121</f>
        <v>2B54</v>
      </c>
      <c r="G121" s="84" t="str">
        <f>AB組合調整用!G121</f>
        <v>大阪桐蔭B</v>
      </c>
      <c r="H121" s="9" t="str">
        <f>AB組合調整用!H121</f>
        <v>VS</v>
      </c>
      <c r="I121" s="10" t="str">
        <f>AB組合調整用!I121</f>
        <v>賢明学院</v>
      </c>
    </row>
    <row r="122" spans="1:9" ht="25" customHeight="1">
      <c r="A122" s="339">
        <v>13</v>
      </c>
      <c r="B122" s="11">
        <f>AB組合調整用!B122</f>
        <v>45963</v>
      </c>
      <c r="C122" s="12" t="str">
        <f>AB組合調整用!C122</f>
        <v>日</v>
      </c>
      <c r="D122" s="262" t="str">
        <f>AB組合調整用!D122</f>
        <v>帝塚山泉ヶ丘</v>
      </c>
      <c r="E122" s="263">
        <f>AB組合調整用!E122</f>
        <v>0.38541666666666669</v>
      </c>
      <c r="F122" s="80" t="str">
        <f>AB組合調整用!F122</f>
        <v>2A68</v>
      </c>
      <c r="G122" s="83" t="str">
        <f>AB組合調整用!G122</f>
        <v>帝塚山泉ヶ丘</v>
      </c>
      <c r="H122" s="5" t="str">
        <f>AB組合調整用!H122</f>
        <v>VS</v>
      </c>
      <c r="I122" s="6" t="str">
        <f>AB組合調整用!I122</f>
        <v>興國C</v>
      </c>
    </row>
    <row r="123" spans="1:9" ht="25" customHeight="1">
      <c r="A123" s="340"/>
      <c r="B123" s="13" t="str">
        <f>AB組合調整用!B123</f>
        <v>〃</v>
      </c>
      <c r="C123" s="14" t="str">
        <f>AB組合調整用!C123</f>
        <v>〃</v>
      </c>
      <c r="D123" s="264" t="str">
        <f>AB組合調整用!D123</f>
        <v>〃</v>
      </c>
      <c r="E123" s="265">
        <f>AB組合調整用!E123</f>
        <v>0.47916666666666669</v>
      </c>
      <c r="F123" s="81" t="str">
        <f>AB組合調整用!F123</f>
        <v>2B59</v>
      </c>
      <c r="G123" s="24" t="str">
        <f>AB組合調整用!G123</f>
        <v>賢明学院</v>
      </c>
      <c r="H123" s="7" t="str">
        <f>AB組合調整用!H123</f>
        <v>VS</v>
      </c>
      <c r="I123" s="8" t="str">
        <f>AB組合調整用!I123</f>
        <v>桜宮</v>
      </c>
    </row>
    <row r="124" spans="1:9" ht="25" customHeight="1">
      <c r="A124" s="340"/>
      <c r="B124" s="13" t="str">
        <f>AB組合調整用!B124</f>
        <v>〃</v>
      </c>
      <c r="C124" s="14" t="str">
        <f>AB組合調整用!C124</f>
        <v>〃</v>
      </c>
      <c r="D124" s="264" t="str">
        <f>AB組合調整用!D124</f>
        <v>セレッソ舞洲人工芝</v>
      </c>
      <c r="E124" s="265">
        <f>AB組合調整用!E124</f>
        <v>0.40625</v>
      </c>
      <c r="F124" s="81" t="str">
        <f>AB組合調整用!F124</f>
        <v>2A66</v>
      </c>
      <c r="G124" s="24" t="str">
        <f>AB組合調整用!G124</f>
        <v>アサンプション</v>
      </c>
      <c r="H124" s="7" t="str">
        <f>AB組合調整用!H124</f>
        <v>VS</v>
      </c>
      <c r="I124" s="8" t="str">
        <f>AB組合調整用!I124</f>
        <v>セレッソ大阪Ｂ</v>
      </c>
    </row>
    <row r="125" spans="1:9" ht="25" customHeight="1">
      <c r="A125" s="340"/>
      <c r="B125" s="13" t="str">
        <f>AB組合調整用!B125</f>
        <v>〃</v>
      </c>
      <c r="C125" s="14" t="str">
        <f>AB組合調整用!C125</f>
        <v>〃</v>
      </c>
      <c r="D125" s="264" t="str">
        <f>AB組合調整用!D125</f>
        <v>〃</v>
      </c>
      <c r="E125" s="265">
        <f>AB組合調整用!E125</f>
        <v>0.52083333333333337</v>
      </c>
      <c r="F125" s="81" t="str">
        <f>AB組合調整用!F125</f>
        <v>2B56</v>
      </c>
      <c r="G125" s="24" t="str">
        <f>AB組合調整用!G125</f>
        <v>清明学院</v>
      </c>
      <c r="H125" s="7" t="str">
        <f>AB組合調整用!H125</f>
        <v>VS</v>
      </c>
      <c r="I125" s="8" t="str">
        <f>AB組合調整用!I125</f>
        <v>商大高</v>
      </c>
    </row>
    <row r="126" spans="1:9" ht="25" customHeight="1">
      <c r="A126" s="340"/>
      <c r="B126" s="13">
        <f>AB組合調整用!B126</f>
        <v>45964</v>
      </c>
      <c r="C126" s="14" t="str">
        <f>AB組合調整用!C126</f>
        <v>月</v>
      </c>
      <c r="D126" s="264" t="str">
        <f>AB組合調整用!D126</f>
        <v>摂津</v>
      </c>
      <c r="E126" s="265">
        <f>AB組合調整用!E126</f>
        <v>0.375</v>
      </c>
      <c r="F126" s="81" t="str">
        <f>AB組合調整用!F126</f>
        <v>2B58</v>
      </c>
      <c r="G126" s="24" t="str">
        <f>AB組合調整用!G126</f>
        <v>摂津</v>
      </c>
      <c r="H126" s="7" t="str">
        <f>AB組合調整用!H126</f>
        <v>VS</v>
      </c>
      <c r="I126" s="8" t="str">
        <f>AB組合調整用!I126</f>
        <v>香里ヌヴェール</v>
      </c>
    </row>
    <row r="127" spans="1:9" ht="25" customHeight="1">
      <c r="A127" s="340"/>
      <c r="B127" s="13" t="str">
        <f>AB組合調整用!B127</f>
        <v>〃</v>
      </c>
      <c r="C127" s="14" t="str">
        <f>AB組合調整用!C127</f>
        <v>〃</v>
      </c>
      <c r="D127" s="264" t="str">
        <f>AB組合調整用!D127</f>
        <v>〃</v>
      </c>
      <c r="E127" s="265">
        <f>AB組合調整用!E127</f>
        <v>0.46875</v>
      </c>
      <c r="F127" s="81" t="str">
        <f>AB組合調整用!F127</f>
        <v>2A67</v>
      </c>
      <c r="G127" s="24" t="str">
        <f>AB組合調整用!G127</f>
        <v>大阪立命館</v>
      </c>
      <c r="H127" s="7" t="str">
        <f>AB組合調整用!H127</f>
        <v>VS</v>
      </c>
      <c r="I127" s="8" t="str">
        <f>AB組合調整用!I127</f>
        <v>東大阪大柏原</v>
      </c>
    </row>
    <row r="128" spans="1:9" ht="25" customHeight="1">
      <c r="A128" s="340"/>
      <c r="B128" s="13" t="str">
        <f>AB組合調整用!B128</f>
        <v>〃</v>
      </c>
      <c r="C128" s="14" t="str">
        <f>AB組合調整用!C128</f>
        <v>〃</v>
      </c>
      <c r="D128" s="264" t="str">
        <f>AB組合調整用!D128</f>
        <v>近大附属</v>
      </c>
      <c r="E128" s="265">
        <f>AB組合調整用!E128</f>
        <v>0.58333333333333337</v>
      </c>
      <c r="F128" s="81" t="str">
        <f>AB組合調整用!F128</f>
        <v>2B60</v>
      </c>
      <c r="G128" s="24" t="str">
        <f>AB組合調整用!G128</f>
        <v>ガンバ大阪B</v>
      </c>
      <c r="H128" s="7" t="str">
        <f>AB組合調整用!H128</f>
        <v>VS</v>
      </c>
      <c r="I128" s="8" t="str">
        <f>AB組合調整用!I128</f>
        <v>大阪桐蔭B</v>
      </c>
    </row>
    <row r="129" spans="1:9" ht="25" customHeight="1">
      <c r="A129" s="340"/>
      <c r="B129" s="13" t="str">
        <f>AB組合調整用!B129</f>
        <v>〃</v>
      </c>
      <c r="C129" s="14" t="str">
        <f>AB組合調整用!C129</f>
        <v>〃</v>
      </c>
      <c r="D129" s="264" t="str">
        <f>AB組合調整用!D129</f>
        <v>〃</v>
      </c>
      <c r="E129" s="265">
        <f>AB組合調整用!E129</f>
        <v>0.67708333333333337</v>
      </c>
      <c r="F129" s="81" t="str">
        <f>AB組合調整用!F129</f>
        <v>2A70</v>
      </c>
      <c r="G129" s="24" t="str">
        <f>AB組合調整用!G129</f>
        <v>近大附属Ｂ</v>
      </c>
      <c r="H129" s="7" t="str">
        <f>AB組合調整用!H129</f>
        <v>VS</v>
      </c>
      <c r="I129" s="8" t="str">
        <f>AB組合調整用!I129</f>
        <v>関大一</v>
      </c>
    </row>
    <row r="130" spans="1:9" ht="25" customHeight="1">
      <c r="A130" s="340"/>
      <c r="B130" s="13" t="str">
        <f>AB組合調整用!B130</f>
        <v>〃</v>
      </c>
      <c r="C130" s="14" t="str">
        <f>AB組合調整用!C130</f>
        <v>〃</v>
      </c>
      <c r="D130" s="264" t="str">
        <f>AB組合調整用!D130</f>
        <v>履正社茨木Ｇ</v>
      </c>
      <c r="E130" s="265">
        <f>AB組合調整用!E130</f>
        <v>0.58333333333333337</v>
      </c>
      <c r="F130" s="81" t="str">
        <f>AB組合調整用!F130</f>
        <v>2B57</v>
      </c>
      <c r="G130" s="24" t="str">
        <f>AB組合調整用!G130</f>
        <v>履正社C</v>
      </c>
      <c r="H130" s="7" t="str">
        <f>AB組合調整用!H130</f>
        <v>VS</v>
      </c>
      <c r="I130" s="8" t="str">
        <f>AB組合調整用!I130</f>
        <v>大阪学院B</v>
      </c>
    </row>
    <row r="131" spans="1:9" ht="25" customHeight="1" thickBot="1">
      <c r="A131" s="341"/>
      <c r="B131" s="15" t="str">
        <f>AB組合調整用!B131</f>
        <v>〃</v>
      </c>
      <c r="C131" s="16" t="str">
        <f>AB組合調整用!C131</f>
        <v>〃</v>
      </c>
      <c r="D131" s="266" t="str">
        <f>AB組合調整用!D131</f>
        <v>〃</v>
      </c>
      <c r="E131" s="267">
        <f>AB組合調整用!E131</f>
        <v>0.67708333333333337</v>
      </c>
      <c r="F131" s="82" t="str">
        <f>AB組合調整用!F131</f>
        <v>2A69</v>
      </c>
      <c r="G131" s="84" t="str">
        <f>AB組合調整用!G131</f>
        <v>千里</v>
      </c>
      <c r="H131" s="9" t="str">
        <f>AB組合調整用!H131</f>
        <v>VS</v>
      </c>
      <c r="I131" s="10" t="str">
        <f>AB組合調整用!I131</f>
        <v>大阪偕星</v>
      </c>
    </row>
    <row r="132" spans="1:9" ht="25" customHeight="1">
      <c r="A132" s="339">
        <v>14</v>
      </c>
      <c r="B132" s="11">
        <f>AB組合調整用!B132</f>
        <v>45970</v>
      </c>
      <c r="C132" s="12" t="str">
        <f>AB組合調整用!C132</f>
        <v>日</v>
      </c>
      <c r="D132" s="262" t="str">
        <f>AB組合調整用!D132</f>
        <v>摂津</v>
      </c>
      <c r="E132" s="263">
        <f>AB組合調整用!E132</f>
        <v>0.54166666666666663</v>
      </c>
      <c r="F132" s="80" t="str">
        <f>AB組合調整用!F132</f>
        <v>2B66</v>
      </c>
      <c r="G132" s="83" t="str">
        <f>AB組合調整用!G132</f>
        <v>桜宮</v>
      </c>
      <c r="H132" s="5" t="str">
        <f>AB組合調整用!H132</f>
        <v>VS</v>
      </c>
      <c r="I132" s="6" t="str">
        <f>AB組合調整用!I132</f>
        <v>摂津</v>
      </c>
    </row>
    <row r="133" spans="1:9" ht="25" customHeight="1">
      <c r="A133" s="340"/>
      <c r="B133" s="13" t="str">
        <f>AB組合調整用!B133</f>
        <v>〃</v>
      </c>
      <c r="C133" s="14" t="str">
        <f>AB組合調整用!C133</f>
        <v>〃</v>
      </c>
      <c r="D133" s="264" t="str">
        <f>AB組合調整用!D133</f>
        <v>〃</v>
      </c>
      <c r="E133" s="265">
        <f>AB組合調整用!E133</f>
        <v>0.63541666666666663</v>
      </c>
      <c r="F133" s="81" t="str">
        <f>AB組合調整用!F133</f>
        <v>2A56</v>
      </c>
      <c r="G133" s="24" t="str">
        <f>AB組合調整用!G133</f>
        <v>東大阪大柏原</v>
      </c>
      <c r="H133" s="7" t="str">
        <f>AB組合調整用!H133</f>
        <v>VS</v>
      </c>
      <c r="I133" s="8" t="str">
        <f>AB組合調整用!I133</f>
        <v>興國C</v>
      </c>
    </row>
    <row r="134" spans="1:9" ht="25" customHeight="1">
      <c r="A134" s="340"/>
      <c r="B134" s="13" t="str">
        <f>AB組合調整用!B134</f>
        <v>〃</v>
      </c>
      <c r="C134" s="14" t="str">
        <f>AB組合調整用!C134</f>
        <v>〃</v>
      </c>
      <c r="D134" s="264" t="str">
        <f>AB組合調整用!D134</f>
        <v>セレッソ舞洲人工芝</v>
      </c>
      <c r="E134" s="265">
        <f>AB組合調整用!E134</f>
        <v>0.40625</v>
      </c>
      <c r="F134" s="81" t="str">
        <f>AB組合調整用!F134</f>
        <v>2A58</v>
      </c>
      <c r="G134" s="24" t="str">
        <f>AB組合調整用!G134</f>
        <v>セレッソ大阪Ｂ</v>
      </c>
      <c r="H134" s="7" t="str">
        <f>AB組合調整用!H134</f>
        <v>VS</v>
      </c>
      <c r="I134" s="8" t="str">
        <f>AB組合調整用!I134</f>
        <v>大阪偕星</v>
      </c>
    </row>
    <row r="135" spans="1:9" ht="25" customHeight="1">
      <c r="A135" s="340"/>
      <c r="B135" s="13" t="str">
        <f>AB組合調整用!B135</f>
        <v>〃</v>
      </c>
      <c r="C135" s="14" t="str">
        <f>AB組合調整用!C135</f>
        <v>〃</v>
      </c>
      <c r="D135" s="264" t="str">
        <f>AB組合調整用!D135</f>
        <v>〃</v>
      </c>
      <c r="E135" s="265">
        <f>AB組合調整用!E135</f>
        <v>0.52083333333333337</v>
      </c>
      <c r="F135" s="81" t="str">
        <f>AB組合調整用!F135</f>
        <v>2B70</v>
      </c>
      <c r="G135" s="24" t="str">
        <f>AB組合調整用!G135</f>
        <v>賢明学院</v>
      </c>
      <c r="H135" s="7" t="str">
        <f>AB組合調整用!H135</f>
        <v>VS</v>
      </c>
      <c r="I135" s="8" t="str">
        <f>AB組合調整用!I135</f>
        <v>ガンバ大阪B</v>
      </c>
    </row>
    <row r="136" spans="1:9" ht="25" customHeight="1" thickBot="1">
      <c r="A136" s="341"/>
      <c r="B136" s="15" t="str">
        <f>AB組合調整用!B136</f>
        <v>〃</v>
      </c>
      <c r="C136" s="16" t="str">
        <f>AB組合調整用!C136</f>
        <v>〃</v>
      </c>
      <c r="D136" s="266" t="str">
        <f>AB組合調整用!D136</f>
        <v>帝塚山泉ヶ丘</v>
      </c>
      <c r="E136" s="267">
        <f>AB組合調整用!E136</f>
        <v>0.65625</v>
      </c>
      <c r="F136" s="227" t="str">
        <f>AB組合調整用!F136</f>
        <v>2B68</v>
      </c>
      <c r="G136" s="221" t="str">
        <f>AB組合調整用!G136</f>
        <v>大阪学院B</v>
      </c>
      <c r="H136" s="216" t="str">
        <f>AB組合調整用!H136</f>
        <v>VS</v>
      </c>
      <c r="I136" s="222" t="str">
        <f>AB組合調整用!I136</f>
        <v>商大高</v>
      </c>
    </row>
    <row r="137" spans="1:9" ht="25" customHeight="1">
      <c r="A137" s="339">
        <v>14</v>
      </c>
      <c r="B137" s="11" t="str">
        <f>AB組合調整用!B137</f>
        <v>〃</v>
      </c>
      <c r="C137" s="12" t="str">
        <f>AB組合調整用!C137</f>
        <v>〃</v>
      </c>
      <c r="D137" s="262" t="str">
        <f>AB組合調整用!D137</f>
        <v>〃</v>
      </c>
      <c r="E137" s="263">
        <f>AB組合調整用!E137</f>
        <v>0.75</v>
      </c>
      <c r="F137" s="297" t="str">
        <f>AB組合調整用!F137</f>
        <v>2A57</v>
      </c>
      <c r="G137" s="221" t="str">
        <f>AB組合調整用!G137</f>
        <v>千里</v>
      </c>
      <c r="H137" s="298" t="str">
        <f>AB組合調整用!H137</f>
        <v>VS</v>
      </c>
      <c r="I137" s="222" t="str">
        <f>AB組合調整用!I137</f>
        <v>帝塚山泉ヶ丘</v>
      </c>
    </row>
    <row r="138" spans="1:9" ht="25" customHeight="1">
      <c r="A138" s="340"/>
      <c r="B138" s="13" t="str">
        <f>AB組合調整用!B138</f>
        <v>〃</v>
      </c>
      <c r="C138" s="14" t="str">
        <f>AB組合調整用!C138</f>
        <v>〃</v>
      </c>
      <c r="D138" s="264" t="str">
        <f>AB組合調整用!D138</f>
        <v>近大附属</v>
      </c>
      <c r="E138" s="265">
        <f>AB組合調整用!E138</f>
        <v>0.58333333333333337</v>
      </c>
      <c r="F138" s="81" t="str">
        <f>AB組合調整用!F138</f>
        <v>2B67</v>
      </c>
      <c r="G138" s="24" t="str">
        <f>AB組合調整用!G138</f>
        <v>大阪桐蔭B</v>
      </c>
      <c r="H138" s="7" t="str">
        <f>AB組合調整用!H138</f>
        <v>VS</v>
      </c>
      <c r="I138" s="8" t="str">
        <f>AB組合調整用!I138</f>
        <v>清明学院</v>
      </c>
    </row>
    <row r="139" spans="1:9" ht="25" customHeight="1">
      <c r="A139" s="340"/>
      <c r="B139" s="13" t="str">
        <f>AB組合調整用!B139</f>
        <v>〃</v>
      </c>
      <c r="C139" s="14" t="str">
        <f>AB組合調整用!C139</f>
        <v>〃</v>
      </c>
      <c r="D139" s="264" t="str">
        <f>AB組合調整用!D139</f>
        <v>〃</v>
      </c>
      <c r="E139" s="265">
        <f>AB組合調整用!E139</f>
        <v>0.67708333333333337</v>
      </c>
      <c r="F139" s="81" t="str">
        <f>AB組合調整用!F139</f>
        <v>2A59</v>
      </c>
      <c r="G139" s="24" t="str">
        <f>AB組合調整用!G139</f>
        <v>近大附属Ｂ</v>
      </c>
      <c r="H139" s="7" t="str">
        <f>AB組合調整用!H139</f>
        <v>VS</v>
      </c>
      <c r="I139" s="8" t="str">
        <f>AB組合調整用!I139</f>
        <v>アサンプション</v>
      </c>
    </row>
    <row r="140" spans="1:9" ht="25" customHeight="1">
      <c r="A140" s="340"/>
      <c r="B140" s="13" t="str">
        <f>AB組合調整用!B140</f>
        <v>〃</v>
      </c>
      <c r="C140" s="14" t="str">
        <f>AB組合調整用!C140</f>
        <v>〃</v>
      </c>
      <c r="D140" s="264" t="str">
        <f>AB組合調整用!D140</f>
        <v>関大高槻</v>
      </c>
      <c r="E140" s="265">
        <f>AB組合調整用!E140</f>
        <v>0.375</v>
      </c>
      <c r="F140" s="81" t="str">
        <f>AB組合調整用!F140</f>
        <v>2A60</v>
      </c>
      <c r="G140" s="24" t="str">
        <f>AB組合調整用!G140</f>
        <v>関大一</v>
      </c>
      <c r="H140" s="7" t="str">
        <f>AB組合調整用!H140</f>
        <v>VS</v>
      </c>
      <c r="I140" s="8" t="str">
        <f>AB組合調整用!I140</f>
        <v>大阪立命館</v>
      </c>
    </row>
    <row r="141" spans="1:9" ht="25" customHeight="1" thickBot="1">
      <c r="A141" s="341"/>
      <c r="B141" s="15" t="str">
        <f>AB組合調整用!B141</f>
        <v>〃</v>
      </c>
      <c r="C141" s="16" t="str">
        <f>AB組合調整用!C141</f>
        <v>〃</v>
      </c>
      <c r="D141" s="266" t="str">
        <f>AB組合調整用!D141</f>
        <v>〃</v>
      </c>
      <c r="E141" s="267">
        <f>AB組合調整用!E141</f>
        <v>0.45833333333333331</v>
      </c>
      <c r="F141" s="82" t="str">
        <f>AB組合調整用!F141</f>
        <v>2B69</v>
      </c>
      <c r="G141" s="84" t="str">
        <f>AB組合調整用!G141</f>
        <v>履正社C</v>
      </c>
      <c r="H141" s="9" t="str">
        <f>AB組合調整用!H141</f>
        <v>VS</v>
      </c>
      <c r="I141" s="10" t="str">
        <f>AB組合調整用!I141</f>
        <v>香里ヌヴェール</v>
      </c>
    </row>
    <row r="142" spans="1:9" ht="25" customHeight="1">
      <c r="A142" s="339">
        <v>15</v>
      </c>
      <c r="B142" s="11">
        <f>AB組合調整用!B142</f>
        <v>45976</v>
      </c>
      <c r="C142" s="12" t="str">
        <f>AB組合調整用!C142</f>
        <v>土</v>
      </c>
      <c r="D142" s="262" t="str">
        <f>AB組合調整用!D142</f>
        <v>J-GREEN堺</v>
      </c>
      <c r="E142" s="263">
        <f>AB組合調整用!E142</f>
        <v>0.39583333333333331</v>
      </c>
      <c r="F142" s="80" t="str">
        <f>AB組合調整用!F142</f>
        <v>2A71</v>
      </c>
      <c r="G142" s="83" t="str">
        <f>AB組合調整用!G142</f>
        <v>東大阪大柏原</v>
      </c>
      <c r="H142" s="5" t="str">
        <f>AB組合調整用!H142</f>
        <v>VS</v>
      </c>
      <c r="I142" s="6" t="str">
        <f>AB組合調整用!I142</f>
        <v>アサンプション</v>
      </c>
    </row>
    <row r="143" spans="1:9" ht="25" customHeight="1">
      <c r="A143" s="340"/>
      <c r="B143" s="13" t="str">
        <f>AB組合調整用!B143</f>
        <v>〃</v>
      </c>
      <c r="C143" s="14" t="str">
        <f>AB組合調整用!C143</f>
        <v>〃</v>
      </c>
      <c r="D143" s="264" t="str">
        <f>AB組合調整用!D143</f>
        <v>〃</v>
      </c>
      <c r="E143" s="265">
        <f>AB組合調整用!E143</f>
        <v>0.5</v>
      </c>
      <c r="F143" s="81" t="str">
        <f>AB組合調整用!F143</f>
        <v>2B77</v>
      </c>
      <c r="G143" s="24" t="str">
        <f>AB組合調整用!G143</f>
        <v>賢明学院</v>
      </c>
      <c r="H143" s="7" t="str">
        <f>AB組合調整用!H143</f>
        <v>VS</v>
      </c>
      <c r="I143" s="8" t="str">
        <f>AB組合調整用!I143</f>
        <v>清明学院</v>
      </c>
    </row>
    <row r="144" spans="1:9" ht="25" customHeight="1">
      <c r="A144" s="340"/>
      <c r="B144" s="13" t="str">
        <f>AB組合調整用!B144</f>
        <v>〃</v>
      </c>
      <c r="C144" s="14" t="str">
        <f>AB組合調整用!C144</f>
        <v>〃</v>
      </c>
      <c r="D144" s="264" t="str">
        <f>AB組合調整用!D144</f>
        <v>履正社茨木Ｇ</v>
      </c>
      <c r="E144" s="265">
        <f>AB組合調整用!E144</f>
        <v>0.625</v>
      </c>
      <c r="F144" s="81" t="str">
        <f>AB組合調整用!F144</f>
        <v>2B80</v>
      </c>
      <c r="G144" s="24" t="str">
        <f>AB組合調整用!G144</f>
        <v>履正社C</v>
      </c>
      <c r="H144" s="7" t="str">
        <f>AB組合調整用!H144</f>
        <v>VS</v>
      </c>
      <c r="I144" s="8" t="str">
        <f>AB組合調整用!I144</f>
        <v>桜宮</v>
      </c>
    </row>
    <row r="145" spans="1:9" ht="25" customHeight="1">
      <c r="A145" s="340"/>
      <c r="B145" s="13" t="str">
        <f>AB組合調整用!B145</f>
        <v>〃</v>
      </c>
      <c r="C145" s="14" t="str">
        <f>AB組合調整用!C145</f>
        <v>〃</v>
      </c>
      <c r="D145" s="264" t="str">
        <f>AB組合調整用!D145</f>
        <v>〃</v>
      </c>
      <c r="E145" s="265">
        <f>AB組合調整用!E145</f>
        <v>0.71875</v>
      </c>
      <c r="F145" s="81" t="str">
        <f>AB組合調整用!F145</f>
        <v>2A73</v>
      </c>
      <c r="G145" s="24" t="str">
        <f>AB組合調整用!G145</f>
        <v>大阪立命館</v>
      </c>
      <c r="H145" s="7" t="str">
        <f>AB組合調整用!H145</f>
        <v>VS</v>
      </c>
      <c r="I145" s="8" t="str">
        <f>AB組合調整用!I145</f>
        <v>千里</v>
      </c>
    </row>
    <row r="146" spans="1:9" ht="25" customHeight="1">
      <c r="A146" s="340"/>
      <c r="B146" s="13">
        <f>AB組合調整用!B146</f>
        <v>45977</v>
      </c>
      <c r="C146" s="14" t="str">
        <f>AB組合調整用!C146</f>
        <v>日</v>
      </c>
      <c r="D146" s="264" t="str">
        <f>AB組合調整用!D146</f>
        <v>摂津</v>
      </c>
      <c r="E146" s="265">
        <f>AB組合調整用!E146</f>
        <v>0.52083333333333337</v>
      </c>
      <c r="F146" s="81" t="str">
        <f>AB組合調整用!F146</f>
        <v>2B78</v>
      </c>
      <c r="G146" s="24" t="str">
        <f>AB組合調整用!G146</f>
        <v>ガンバ大阪B</v>
      </c>
      <c r="H146" s="7" t="str">
        <f>AB組合調整用!H146</f>
        <v>VS</v>
      </c>
      <c r="I146" s="8" t="str">
        <f>AB組合調整用!I146</f>
        <v>摂津</v>
      </c>
    </row>
    <row r="147" spans="1:9" ht="25" customHeight="1">
      <c r="A147" s="340"/>
      <c r="B147" s="13" t="str">
        <f>AB組合調整用!B147</f>
        <v>〃</v>
      </c>
      <c r="C147" s="14" t="str">
        <f>AB組合調整用!C147</f>
        <v>〃</v>
      </c>
      <c r="D147" s="264" t="str">
        <f>AB組合調整用!D147</f>
        <v>〃</v>
      </c>
      <c r="E147" s="265">
        <f>AB組合調整用!E147</f>
        <v>0.61458333333333337</v>
      </c>
      <c r="F147" s="81" t="str">
        <f>AB組合調整用!F147</f>
        <v>2A74</v>
      </c>
      <c r="G147" s="24" t="str">
        <f>AB組合調整用!G147</f>
        <v>大阪偕星</v>
      </c>
      <c r="H147" s="7" t="str">
        <f>AB組合調整用!H147</f>
        <v>VS</v>
      </c>
      <c r="I147" s="8" t="str">
        <f>AB組合調整用!I147</f>
        <v>興國C</v>
      </c>
    </row>
    <row r="148" spans="1:9" ht="25" customHeight="1">
      <c r="A148" s="340"/>
      <c r="B148" s="13" t="str">
        <f>AB組合調整用!B148</f>
        <v>〃</v>
      </c>
      <c r="C148" s="14" t="str">
        <f>AB組合調整用!C148</f>
        <v>〃</v>
      </c>
      <c r="D148" s="264" t="str">
        <f>AB組合調整用!D148</f>
        <v>近大附属</v>
      </c>
      <c r="E148" s="265">
        <f>AB組合調整用!E148</f>
        <v>0.58333333333333337</v>
      </c>
      <c r="F148" s="81" t="str">
        <f>AB組合調整用!F148</f>
        <v>2B76</v>
      </c>
      <c r="G148" s="24" t="str">
        <f>AB組合調整用!G148</f>
        <v>商大高</v>
      </c>
      <c r="H148" s="7" t="str">
        <f>AB組合調整用!H148</f>
        <v>VS</v>
      </c>
      <c r="I148" s="8" t="str">
        <f>AB組合調整用!I148</f>
        <v>大阪桐蔭B</v>
      </c>
    </row>
    <row r="149" spans="1:9" ht="25" customHeight="1">
      <c r="A149" s="340"/>
      <c r="B149" s="13" t="str">
        <f>AB組合調整用!B149</f>
        <v>〃</v>
      </c>
      <c r="C149" s="14" t="str">
        <f>AB組合調整用!C149</f>
        <v>〃</v>
      </c>
      <c r="D149" s="264" t="str">
        <f>AB組合調整用!D149</f>
        <v>〃</v>
      </c>
      <c r="E149" s="265">
        <f>AB組合調整用!E149</f>
        <v>0.67708333333333337</v>
      </c>
      <c r="F149" s="81" t="str">
        <f>AB組合調整用!F149</f>
        <v>2A75</v>
      </c>
      <c r="G149" s="24" t="str">
        <f>AB組合調整用!G149</f>
        <v>セレッソ大阪Ｂ</v>
      </c>
      <c r="H149" s="7" t="str">
        <f>AB組合調整用!H149</f>
        <v>VS</v>
      </c>
      <c r="I149" s="8" t="str">
        <f>AB組合調整用!I149</f>
        <v>近大附属Ｂ</v>
      </c>
    </row>
    <row r="150" spans="1:9" ht="25" customHeight="1">
      <c r="A150" s="340"/>
      <c r="B150" s="13" t="str">
        <f>AB組合調整用!B150</f>
        <v>〃</v>
      </c>
      <c r="C150" s="14" t="str">
        <f>AB組合調整用!C150</f>
        <v>〃</v>
      </c>
      <c r="D150" s="264" t="str">
        <f>AB組合調整用!D150</f>
        <v>帝塚山泉ヶ丘</v>
      </c>
      <c r="E150" s="265">
        <f>AB組合調整用!E150</f>
        <v>0.65625</v>
      </c>
      <c r="F150" s="220" t="str">
        <f>AB組合調整用!F150</f>
        <v>2B79</v>
      </c>
      <c r="G150" s="221" t="str">
        <f>AB組合調整用!G150</f>
        <v>大阪学院B</v>
      </c>
      <c r="H150" s="210" t="str">
        <f>AB組合調整用!H150</f>
        <v>VS</v>
      </c>
      <c r="I150" s="222" t="str">
        <f>AB組合調整用!I150</f>
        <v>香里ヌヴェール</v>
      </c>
    </row>
    <row r="151" spans="1:9" ht="25" customHeight="1" thickBot="1">
      <c r="A151" s="341"/>
      <c r="B151" s="15" t="str">
        <f>AB組合調整用!B151</f>
        <v>〃</v>
      </c>
      <c r="C151" s="16" t="str">
        <f>AB組合調整用!C151</f>
        <v>〃</v>
      </c>
      <c r="D151" s="266" t="str">
        <f>AB組合調整用!D151</f>
        <v>〃</v>
      </c>
      <c r="E151" s="267">
        <f>AB組合調整用!E151</f>
        <v>0.75</v>
      </c>
      <c r="F151" s="227" t="str">
        <f>AB組合調整用!F151</f>
        <v>2A72</v>
      </c>
      <c r="G151" s="228" t="str">
        <f>AB組合調整用!G151</f>
        <v>関大一</v>
      </c>
      <c r="H151" s="216" t="str">
        <f>AB組合調整用!H151</f>
        <v>VS</v>
      </c>
      <c r="I151" s="229" t="str">
        <f>AB組合調整用!I151</f>
        <v>帝塚山泉ヶ丘</v>
      </c>
    </row>
    <row r="152" spans="1:9" ht="25" customHeight="1">
      <c r="A152" s="339">
        <v>16</v>
      </c>
      <c r="B152" s="11">
        <f>AB組合調整用!B152</f>
        <v>45983</v>
      </c>
      <c r="C152" s="12" t="str">
        <f>AB組合調整用!C152</f>
        <v>土</v>
      </c>
      <c r="D152" s="262" t="str">
        <f>AB組合調整用!D152</f>
        <v>OFA万博A</v>
      </c>
      <c r="E152" s="263">
        <f>AB組合調整用!E152</f>
        <v>0.39583333333333331</v>
      </c>
      <c r="F152" s="80" t="str">
        <f>AB組合調整用!F152</f>
        <v>2A77</v>
      </c>
      <c r="G152" s="83" t="str">
        <f>AB組合調整用!G152</f>
        <v>近大附属Ｂ</v>
      </c>
      <c r="H152" s="5" t="str">
        <f>AB組合調整用!H152</f>
        <v>VS</v>
      </c>
      <c r="I152" s="6" t="str">
        <f>AB組合調整用!I152</f>
        <v>東大阪大柏原</v>
      </c>
    </row>
    <row r="153" spans="1:9" ht="25" customHeight="1">
      <c r="A153" s="340"/>
      <c r="B153" s="13" t="str">
        <f>AB組合調整用!B153</f>
        <v>〃</v>
      </c>
      <c r="C153" s="14" t="str">
        <f>AB組合調整用!C153</f>
        <v>〃</v>
      </c>
      <c r="D153" s="264" t="str">
        <f>AB組合調整用!D153</f>
        <v>〃</v>
      </c>
      <c r="E153" s="265">
        <f>AB組合調整用!E153</f>
        <v>0.5</v>
      </c>
      <c r="F153" s="81" t="str">
        <f>AB組合調整用!F153</f>
        <v>2B71</v>
      </c>
      <c r="G153" s="24" t="str">
        <f>AB組合調整用!G153</f>
        <v>清明学院</v>
      </c>
      <c r="H153" s="7" t="str">
        <f>AB組合調整用!H153</f>
        <v>VS</v>
      </c>
      <c r="I153" s="8" t="str">
        <f>AB組合調整用!I153</f>
        <v>桜宮</v>
      </c>
    </row>
    <row r="154" spans="1:9" ht="25" customHeight="1">
      <c r="A154" s="340"/>
      <c r="B154" s="13" t="str">
        <f>AB組合調整用!B154</f>
        <v>〃</v>
      </c>
      <c r="C154" s="14" t="str">
        <f>AB組合調整用!C154</f>
        <v>〃</v>
      </c>
      <c r="D154" s="264" t="str">
        <f>AB組合調整用!D154</f>
        <v>〃</v>
      </c>
      <c r="E154" s="265">
        <f>AB組合調整用!E154</f>
        <v>0.60416666666666663</v>
      </c>
      <c r="F154" s="81" t="str">
        <f>AB組合調整用!F154</f>
        <v>2A76</v>
      </c>
      <c r="G154" s="24" t="str">
        <f>AB組合調整用!G154</f>
        <v>興國C</v>
      </c>
      <c r="H154" s="7" t="str">
        <f>AB組合調整用!H154</f>
        <v>VS</v>
      </c>
      <c r="I154" s="8" t="str">
        <f>AB組合調整用!I154</f>
        <v>大阪立命館</v>
      </c>
    </row>
    <row r="155" spans="1:9" ht="25" customHeight="1">
      <c r="A155" s="340"/>
      <c r="B155" s="13">
        <f>AB組合調整用!B155</f>
        <v>45984</v>
      </c>
      <c r="C155" s="14" t="str">
        <f>AB組合調整用!C155</f>
        <v>日</v>
      </c>
      <c r="D155" s="264" t="str">
        <f>AB組合調整用!D155</f>
        <v>摂津</v>
      </c>
      <c r="E155" s="265">
        <f>AB組合調整用!E155</f>
        <v>0.52083333333333337</v>
      </c>
      <c r="F155" s="81" t="str">
        <f>AB組合調整用!F155</f>
        <v>2B75</v>
      </c>
      <c r="G155" s="24" t="str">
        <f>AB組合調整用!G155</f>
        <v>摂津</v>
      </c>
      <c r="H155" s="7" t="str">
        <f>AB組合調整用!H155</f>
        <v>VS</v>
      </c>
      <c r="I155" s="8" t="str">
        <f>AB組合調整用!I155</f>
        <v>賢明学院</v>
      </c>
    </row>
    <row r="156" spans="1:9" ht="25" customHeight="1">
      <c r="A156" s="340"/>
      <c r="B156" s="13" t="str">
        <f>AB組合調整用!B156</f>
        <v>〃</v>
      </c>
      <c r="C156" s="14" t="str">
        <f>AB組合調整用!C156</f>
        <v>〃</v>
      </c>
      <c r="D156" s="264" t="str">
        <f>AB組合調整用!D156</f>
        <v>〃</v>
      </c>
      <c r="E156" s="265">
        <f>AB組合調整用!E156</f>
        <v>0.61458333333333337</v>
      </c>
      <c r="F156" s="81" t="str">
        <f>AB組合調整用!F156</f>
        <v>2A80</v>
      </c>
      <c r="G156" s="24" t="str">
        <f>AB組合調整用!G156</f>
        <v>千里</v>
      </c>
      <c r="H156" s="7" t="str">
        <f>AB組合調整用!H156</f>
        <v>VS</v>
      </c>
      <c r="I156" s="8" t="str">
        <f>AB組合調整用!I156</f>
        <v>アサンプション</v>
      </c>
    </row>
    <row r="157" spans="1:9" ht="25" customHeight="1">
      <c r="A157" s="340"/>
      <c r="B157" s="13" t="str">
        <f>AB組合調整用!B157</f>
        <v>〃</v>
      </c>
      <c r="C157" s="14" t="str">
        <f>AB組合調整用!C157</f>
        <v>〃</v>
      </c>
      <c r="D157" s="264" t="str">
        <f>AB組合調整用!D157</f>
        <v>セレッソ舞洲人工芝</v>
      </c>
      <c r="E157" s="265">
        <f>AB組合調整用!E157</f>
        <v>0.40625</v>
      </c>
      <c r="F157" s="81" t="str">
        <f>AB組合調整用!F157</f>
        <v>2A78</v>
      </c>
      <c r="G157" s="24" t="str">
        <f>AB組合調整用!G157</f>
        <v>関大一</v>
      </c>
      <c r="H157" s="7" t="str">
        <f>AB組合調整用!H157</f>
        <v>VS</v>
      </c>
      <c r="I157" s="8" t="str">
        <f>AB組合調整用!I157</f>
        <v>セレッソ大阪Ｂ</v>
      </c>
    </row>
    <row r="158" spans="1:9" ht="25" customHeight="1">
      <c r="A158" s="340"/>
      <c r="B158" s="13" t="str">
        <f>AB組合調整用!B158</f>
        <v>〃</v>
      </c>
      <c r="C158" s="14" t="str">
        <f>AB組合調整用!C158</f>
        <v>〃</v>
      </c>
      <c r="D158" s="264" t="str">
        <f>AB組合調整用!D158</f>
        <v>〃</v>
      </c>
      <c r="E158" s="265">
        <f>AB組合調整用!E158</f>
        <v>0.52083333333333337</v>
      </c>
      <c r="F158" s="81" t="str">
        <f>AB組合調整用!F158</f>
        <v>2B74</v>
      </c>
      <c r="G158" s="24" t="str">
        <f>AB組合調整用!G158</f>
        <v>香里ヌヴェール</v>
      </c>
      <c r="H158" s="7" t="str">
        <f>AB組合調整用!H158</f>
        <v>VS</v>
      </c>
      <c r="I158" s="8" t="str">
        <f>AB組合調整用!I158</f>
        <v>商大高</v>
      </c>
    </row>
    <row r="159" spans="1:9" ht="25" customHeight="1">
      <c r="A159" s="340"/>
      <c r="B159" s="13" t="str">
        <f>AB組合調整用!B159</f>
        <v>〃</v>
      </c>
      <c r="C159" s="14" t="str">
        <f>AB組合調整用!C159</f>
        <v>〃</v>
      </c>
      <c r="D159" s="264" t="str">
        <f>AB組合調整用!D159</f>
        <v>帝塚山泉ヶ丘</v>
      </c>
      <c r="E159" s="265">
        <f>AB組合調整用!E159</f>
        <v>0.65625</v>
      </c>
      <c r="F159" s="220" t="str">
        <f>AB組合調整用!F159</f>
        <v>2B73</v>
      </c>
      <c r="G159" s="221" t="str">
        <f>AB組合調整用!G159</f>
        <v>大阪桐蔭B</v>
      </c>
      <c r="H159" s="210" t="str">
        <f>AB組合調整用!H159</f>
        <v>VS</v>
      </c>
      <c r="I159" s="222" t="str">
        <f>AB組合調整用!I159</f>
        <v>履正社C</v>
      </c>
    </row>
    <row r="160" spans="1:9" ht="25" customHeight="1">
      <c r="A160" s="340"/>
      <c r="B160" s="13" t="str">
        <f>AB組合調整用!B160</f>
        <v>〃</v>
      </c>
      <c r="C160" s="14" t="str">
        <f>AB組合調整用!C160</f>
        <v>〃</v>
      </c>
      <c r="D160" s="264" t="str">
        <f>AB組合調整用!D160</f>
        <v>〃</v>
      </c>
      <c r="E160" s="265">
        <f>AB組合調整用!E160</f>
        <v>0.75</v>
      </c>
      <c r="F160" s="220" t="str">
        <f>AB組合調整用!F160</f>
        <v>2A79</v>
      </c>
      <c r="G160" s="221" t="str">
        <f>AB組合調整用!G160</f>
        <v>帝塚山泉ヶ丘</v>
      </c>
      <c r="H160" s="210" t="str">
        <f>AB組合調整用!H160</f>
        <v>VS</v>
      </c>
      <c r="I160" s="222" t="str">
        <f>AB組合調整用!I160</f>
        <v>大阪偕星</v>
      </c>
    </row>
    <row r="161" spans="1:9" ht="25" customHeight="1" thickBot="1">
      <c r="A161" s="341"/>
      <c r="B161" s="15" t="str">
        <f>AB組合調整用!B161</f>
        <v>〃</v>
      </c>
      <c r="C161" s="16" t="str">
        <f>AB組合調整用!C161</f>
        <v>〃</v>
      </c>
      <c r="D161" s="266" t="str">
        <f>AB組合調整用!D161</f>
        <v>OFA万博B</v>
      </c>
      <c r="E161" s="267">
        <f>AB組合調整用!E161</f>
        <v>0.41666666666666669</v>
      </c>
      <c r="F161" s="82" t="str">
        <f>AB組合調整用!F161</f>
        <v>2B72</v>
      </c>
      <c r="G161" s="84" t="str">
        <f>AB組合調整用!G161</f>
        <v>ガンバ大阪B</v>
      </c>
      <c r="H161" s="9" t="str">
        <f>AB組合調整用!H161</f>
        <v>VS</v>
      </c>
      <c r="I161" s="10" t="str">
        <f>AB組合調整用!I161</f>
        <v>大阪学院B</v>
      </c>
    </row>
    <row r="162" spans="1:9" ht="25" customHeight="1">
      <c r="A162" s="339">
        <v>17</v>
      </c>
      <c r="B162" s="11">
        <f>AB組合調整用!B162</f>
        <v>45990</v>
      </c>
      <c r="C162" s="12" t="str">
        <f>AB組合調整用!C162</f>
        <v>土</v>
      </c>
      <c r="D162" s="262" t="str">
        <f>AB組合調整用!D162</f>
        <v>摂津</v>
      </c>
      <c r="E162" s="263">
        <f>AB組合調整用!E162</f>
        <v>0.5</v>
      </c>
      <c r="F162" s="80" t="str">
        <f>AB組合調整用!F162</f>
        <v>2B87</v>
      </c>
      <c r="G162" s="83" t="str">
        <f>AB組合調整用!G162</f>
        <v>摂津</v>
      </c>
      <c r="H162" s="5" t="str">
        <f>AB組合調整用!H162</f>
        <v>VS</v>
      </c>
      <c r="I162" s="6" t="str">
        <f>AB組合調整用!I162</f>
        <v>清明学院</v>
      </c>
    </row>
    <row r="163" spans="1:9" ht="25" customHeight="1">
      <c r="A163" s="340"/>
      <c r="B163" s="13" t="str">
        <f>AB組合調整用!B163</f>
        <v>〃</v>
      </c>
      <c r="C163" s="14" t="str">
        <f>AB組合調整用!C163</f>
        <v>〃</v>
      </c>
      <c r="D163" s="264" t="str">
        <f>AB組合調整用!D163</f>
        <v>〃</v>
      </c>
      <c r="E163" s="265">
        <f>AB組合調整用!E163</f>
        <v>0.59375</v>
      </c>
      <c r="F163" s="81" t="str">
        <f>AB組合調整用!F163</f>
        <v>2A85</v>
      </c>
      <c r="G163" s="24" t="str">
        <f>AB組合調整用!G163</f>
        <v>大阪偕星</v>
      </c>
      <c r="H163" s="7" t="str">
        <f>AB組合調整用!H163</f>
        <v>VS</v>
      </c>
      <c r="I163" s="8" t="str">
        <f>AB組合調整用!I163</f>
        <v>大阪立命館</v>
      </c>
    </row>
    <row r="164" spans="1:9" ht="25" customHeight="1">
      <c r="A164" s="340"/>
      <c r="B164" s="13" t="str">
        <f>AB組合調整用!B164</f>
        <v>〃</v>
      </c>
      <c r="C164" s="14" t="str">
        <f>AB組合調整用!C164</f>
        <v>〃</v>
      </c>
      <c r="D164" s="264" t="str">
        <f>AB組合調整用!D164</f>
        <v>OFA万博B</v>
      </c>
      <c r="E164" s="265">
        <f>AB組合調整用!E164</f>
        <v>0.41666666666666669</v>
      </c>
      <c r="F164" s="81" t="str">
        <f>AB組合調整用!F164</f>
        <v>2B88</v>
      </c>
      <c r="G164" s="24" t="str">
        <f>AB組合調整用!G164</f>
        <v>履正社C</v>
      </c>
      <c r="H164" s="7" t="str">
        <f>AB組合調整用!H164</f>
        <v>VS</v>
      </c>
      <c r="I164" s="8" t="str">
        <f>AB組合調整用!I164</f>
        <v>ガンバ大阪B</v>
      </c>
    </row>
    <row r="165" spans="1:9" ht="25" customHeight="1">
      <c r="A165" s="340"/>
      <c r="B165" s="13">
        <f>AB組合調整用!B165</f>
        <v>45991</v>
      </c>
      <c r="C165" s="14" t="str">
        <f>AB組合調整用!C165</f>
        <v>日</v>
      </c>
      <c r="D165" s="264" t="str">
        <f>AB組合調整用!D165</f>
        <v>鶴見緑地第2球技場</v>
      </c>
      <c r="E165" s="265">
        <f>AB組合調整用!E165</f>
        <v>0.39583333333333331</v>
      </c>
      <c r="F165" s="81" t="str">
        <f>AB組合調整用!F165</f>
        <v>2A83</v>
      </c>
      <c r="G165" s="24" t="str">
        <f>AB組合調整用!G165</f>
        <v>アサンプション</v>
      </c>
      <c r="H165" s="7" t="str">
        <f>AB組合調整用!H165</f>
        <v>VS</v>
      </c>
      <c r="I165" s="8" t="str">
        <f>AB組合調整用!I165</f>
        <v>興國C</v>
      </c>
    </row>
    <row r="166" spans="1:9" ht="25" customHeight="1">
      <c r="A166" s="340"/>
      <c r="B166" s="13" t="str">
        <f>AB組合調整用!B166</f>
        <v>〃</v>
      </c>
      <c r="C166" s="14" t="str">
        <f>AB組合調整用!C166</f>
        <v>〃</v>
      </c>
      <c r="D166" s="264" t="str">
        <f>AB組合調整用!D166</f>
        <v>〃</v>
      </c>
      <c r="E166" s="265">
        <f>AB組合調整用!E166</f>
        <v>0.5</v>
      </c>
      <c r="F166" s="81" t="str">
        <f>AB組合調整用!F166</f>
        <v>2B86</v>
      </c>
      <c r="G166" s="24" t="str">
        <f>AB組合調整用!G166</f>
        <v>香里ヌヴェール</v>
      </c>
      <c r="H166" s="7" t="str">
        <f>AB組合調整用!H166</f>
        <v>VS</v>
      </c>
      <c r="I166" s="8" t="str">
        <f>AB組合調整用!I166</f>
        <v>桜宮</v>
      </c>
    </row>
    <row r="167" spans="1:9" ht="25" customHeight="1">
      <c r="A167" s="340"/>
      <c r="B167" s="13" t="str">
        <f>AB組合調整用!B167</f>
        <v>〃</v>
      </c>
      <c r="C167" s="14" t="str">
        <f>AB組合調整用!C167</f>
        <v>〃</v>
      </c>
      <c r="D167" s="264" t="str">
        <f>AB組合調整用!D167</f>
        <v>〃</v>
      </c>
      <c r="E167" s="265">
        <f>AB組合調整用!E167</f>
        <v>0.60416666666666663</v>
      </c>
      <c r="F167" s="81" t="str">
        <f>AB組合調整用!F167</f>
        <v>2A81</v>
      </c>
      <c r="G167" s="24" t="str">
        <f>AB組合調整用!G167</f>
        <v>東大阪大柏原</v>
      </c>
      <c r="H167" s="7" t="str">
        <f>AB組合調整用!H167</f>
        <v>VS</v>
      </c>
      <c r="I167" s="8" t="str">
        <f>AB組合調整用!I167</f>
        <v>関大一</v>
      </c>
    </row>
    <row r="168" spans="1:9" ht="25" customHeight="1">
      <c r="A168" s="340"/>
      <c r="B168" s="13" t="str">
        <f>AB組合調整用!B168</f>
        <v>〃</v>
      </c>
      <c r="C168" s="14" t="str">
        <f>AB組合調整用!C168</f>
        <v>〃</v>
      </c>
      <c r="D168" s="264" t="str">
        <f>AB組合調整用!D168</f>
        <v>近大附属</v>
      </c>
      <c r="E168" s="265">
        <f>AB組合調整用!E168</f>
        <v>0.58333333333333337</v>
      </c>
      <c r="F168" s="81" t="str">
        <f>AB組合調整用!F168</f>
        <v>2B90</v>
      </c>
      <c r="G168" s="24" t="str">
        <f>AB組合調整用!G168</f>
        <v>大阪学院B</v>
      </c>
      <c r="H168" s="7" t="str">
        <f>AB組合調整用!H168</f>
        <v>VS</v>
      </c>
      <c r="I168" s="8" t="str">
        <f>AB組合調整用!I168</f>
        <v>大阪桐蔭B</v>
      </c>
    </row>
    <row r="169" spans="1:9" ht="25" customHeight="1">
      <c r="A169" s="340"/>
      <c r="B169" s="13" t="str">
        <f>AB組合調整用!B169</f>
        <v>〃</v>
      </c>
      <c r="C169" s="14" t="str">
        <f>AB組合調整用!C169</f>
        <v>〃</v>
      </c>
      <c r="D169" s="264" t="str">
        <f>AB組合調整用!D169</f>
        <v>〃</v>
      </c>
      <c r="E169" s="265">
        <f>AB組合調整用!E169</f>
        <v>0.67708333333333337</v>
      </c>
      <c r="F169" s="81" t="str">
        <f>AB組合調整用!F169</f>
        <v>2A82</v>
      </c>
      <c r="G169" s="24" t="str">
        <f>AB組合調整用!G169</f>
        <v>近大附属Ｂ</v>
      </c>
      <c r="H169" s="7" t="str">
        <f>AB組合調整用!H169</f>
        <v>VS</v>
      </c>
      <c r="I169" s="8" t="str">
        <f>AB組合調整用!I169</f>
        <v>千里</v>
      </c>
    </row>
    <row r="170" spans="1:9" ht="25" customHeight="1">
      <c r="A170" s="340"/>
      <c r="B170" s="13" t="str">
        <f>AB組合調整用!B170</f>
        <v>〃</v>
      </c>
      <c r="C170" s="14" t="str">
        <f>AB組合調整用!C170</f>
        <v>〃</v>
      </c>
      <c r="D170" s="264" t="str">
        <f>AB組合調整用!D170</f>
        <v>帝塚山泉ヶ丘</v>
      </c>
      <c r="E170" s="265">
        <f>AB組合調整用!E170</f>
        <v>0.38541666666666669</v>
      </c>
      <c r="F170" s="81" t="str">
        <f>AB組合調整用!F170</f>
        <v>2A84</v>
      </c>
      <c r="G170" s="24" t="str">
        <f>AB組合調整用!G170</f>
        <v>セレッソ大阪Ｂ</v>
      </c>
      <c r="H170" s="7" t="str">
        <f>AB組合調整用!H170</f>
        <v>VS</v>
      </c>
      <c r="I170" s="8" t="str">
        <f>AB組合調整用!I170</f>
        <v>帝塚山泉ヶ丘</v>
      </c>
    </row>
    <row r="171" spans="1:9" ht="25" customHeight="1" thickBot="1">
      <c r="A171" s="341"/>
      <c r="B171" s="15" t="str">
        <f>AB組合調整用!B171</f>
        <v>〃</v>
      </c>
      <c r="C171" s="16" t="str">
        <f>AB組合調整用!C171</f>
        <v>〃</v>
      </c>
      <c r="D171" s="266" t="str">
        <f>AB組合調整用!D171</f>
        <v>〃</v>
      </c>
      <c r="E171" s="267">
        <f>AB組合調整用!E171</f>
        <v>0.47916666666666669</v>
      </c>
      <c r="F171" s="82" t="str">
        <f>AB組合調整用!F171</f>
        <v>2B89</v>
      </c>
      <c r="G171" s="84" t="str">
        <f>AB組合調整用!G171</f>
        <v>商大高</v>
      </c>
      <c r="H171" s="9" t="str">
        <f>AB組合調整用!H171</f>
        <v>VS</v>
      </c>
      <c r="I171" s="10" t="str">
        <f>AB組合調整用!I171</f>
        <v>賢明学院</v>
      </c>
    </row>
    <row r="172" spans="1:9" ht="25" customHeight="1">
      <c r="A172" s="339">
        <v>18</v>
      </c>
      <c r="B172" s="11">
        <f>AB組合調整用!B172</f>
        <v>45998</v>
      </c>
      <c r="C172" s="12" t="str">
        <f>AB組合調整用!C172</f>
        <v>日</v>
      </c>
      <c r="D172" s="262" t="str">
        <f>AB組合調整用!D172</f>
        <v>摂津</v>
      </c>
      <c r="E172" s="263">
        <f>AB組合調整用!E172</f>
        <v>0.5</v>
      </c>
      <c r="F172" s="80" t="str">
        <f>AB組合調整用!F172</f>
        <v>2B84</v>
      </c>
      <c r="G172" s="83" t="str">
        <f>AB組合調整用!G172</f>
        <v>摂津</v>
      </c>
      <c r="H172" s="5" t="str">
        <f>AB組合調整用!H172</f>
        <v>VS</v>
      </c>
      <c r="I172" s="6" t="str">
        <f>AB組合調整用!I172</f>
        <v>大阪学院B</v>
      </c>
    </row>
    <row r="173" spans="1:9" ht="25" customHeight="1">
      <c r="A173" s="340"/>
      <c r="B173" s="13" t="str">
        <f>AB組合調整用!B173</f>
        <v>〃</v>
      </c>
      <c r="C173" s="14" t="str">
        <f>AB組合調整用!C173</f>
        <v>〃</v>
      </c>
      <c r="D173" s="264" t="str">
        <f>AB組合調整用!D173</f>
        <v>〃</v>
      </c>
      <c r="E173" s="265">
        <f>AB組合調整用!E173</f>
        <v>0.59375</v>
      </c>
      <c r="F173" s="81" t="str">
        <f>AB組合調整用!F173</f>
        <v>2A88</v>
      </c>
      <c r="G173" s="24" t="str">
        <f>AB組合調整用!G173</f>
        <v>千里</v>
      </c>
      <c r="H173" s="7" t="str">
        <f>AB組合調整用!H173</f>
        <v>VS</v>
      </c>
      <c r="I173" s="8" t="str">
        <f>AB組合調整用!I173</f>
        <v>関大一</v>
      </c>
    </row>
    <row r="174" spans="1:9" ht="25" customHeight="1">
      <c r="A174" s="340"/>
      <c r="B174" s="13" t="str">
        <f>AB組合調整用!B174</f>
        <v>〃</v>
      </c>
      <c r="C174" s="14" t="str">
        <f>AB組合調整用!C174</f>
        <v>〃</v>
      </c>
      <c r="D174" s="264" t="str">
        <f>AB組合調整用!D174</f>
        <v>セレッソ舞洲人工芝</v>
      </c>
      <c r="E174" s="265">
        <f>AB組合調整用!E174</f>
        <v>0.40625</v>
      </c>
      <c r="F174" s="81" t="str">
        <f>AB組合調整用!F174</f>
        <v>2A87</v>
      </c>
      <c r="G174" s="24" t="str">
        <f>AB組合調整用!G174</f>
        <v>セレッソ大阪Ｂ</v>
      </c>
      <c r="H174" s="7" t="str">
        <f>AB組合調整用!H174</f>
        <v>VS</v>
      </c>
      <c r="I174" s="8" t="str">
        <f>AB組合調整用!I174</f>
        <v>東大阪大柏原</v>
      </c>
    </row>
    <row r="175" spans="1:9" ht="25" customHeight="1">
      <c r="A175" s="340"/>
      <c r="B175" s="13" t="str">
        <f>AB組合調整用!B175</f>
        <v>〃</v>
      </c>
      <c r="C175" s="14" t="str">
        <f>AB組合調整用!C175</f>
        <v>〃</v>
      </c>
      <c r="D175" s="264" t="str">
        <f>AB組合調整用!D175</f>
        <v>〃</v>
      </c>
      <c r="E175" s="265">
        <f>AB組合調整用!E175</f>
        <v>0.52083333333333337</v>
      </c>
      <c r="F175" s="81" t="str">
        <f>AB組合調整用!F175</f>
        <v>2B81</v>
      </c>
      <c r="G175" s="24" t="str">
        <f>AB組合調整用!G175</f>
        <v>清明学院</v>
      </c>
      <c r="H175" s="7" t="str">
        <f>AB組合調整用!H175</f>
        <v>VS</v>
      </c>
      <c r="I175" s="8" t="str">
        <f>AB組合調整用!I175</f>
        <v>ガンバ大阪B</v>
      </c>
    </row>
    <row r="176" spans="1:9" ht="25" customHeight="1">
      <c r="A176" s="340"/>
      <c r="B176" s="13" t="str">
        <f>AB組合調整用!B176</f>
        <v>〃</v>
      </c>
      <c r="C176" s="14" t="str">
        <f>AB組合調整用!C176</f>
        <v>〃</v>
      </c>
      <c r="D176" s="264" t="str">
        <f>AB組合調整用!D176</f>
        <v>帝塚山泉ヶ丘</v>
      </c>
      <c r="E176" s="265">
        <f>AB組合調整用!E176</f>
        <v>0.38541666666666669</v>
      </c>
      <c r="F176" s="81" t="str">
        <f>AB組合調整用!F176</f>
        <v>2A90</v>
      </c>
      <c r="G176" s="24" t="str">
        <f>AB組合調整用!G176</f>
        <v>帝塚山泉ヶ丘</v>
      </c>
      <c r="H176" s="7" t="str">
        <f>AB組合調整用!H176</f>
        <v>VS</v>
      </c>
      <c r="I176" s="8" t="str">
        <f>AB組合調整用!I176</f>
        <v>大阪立命館</v>
      </c>
    </row>
    <row r="177" spans="1:9" ht="25" customHeight="1">
      <c r="A177" s="340"/>
      <c r="B177" s="13" t="str">
        <f>AB組合調整用!B177</f>
        <v>〃</v>
      </c>
      <c r="C177" s="14" t="str">
        <f>AB組合調整用!C177</f>
        <v>〃</v>
      </c>
      <c r="D177" s="264" t="str">
        <f>AB組合調整用!D177</f>
        <v>〃</v>
      </c>
      <c r="E177" s="265">
        <f>AB組合調整用!E177</f>
        <v>0.47916666666666669</v>
      </c>
      <c r="F177" s="81" t="str">
        <f>AB組合調整用!F177</f>
        <v>2B83</v>
      </c>
      <c r="G177" s="24" t="str">
        <f>AB組合調整用!G177</f>
        <v>桜宮</v>
      </c>
      <c r="H177" s="7" t="str">
        <f>AB組合調整用!H177</f>
        <v>VS</v>
      </c>
      <c r="I177" s="8" t="str">
        <f>AB組合調整用!I177</f>
        <v>商大高</v>
      </c>
    </row>
    <row r="178" spans="1:9" ht="25" customHeight="1">
      <c r="A178" s="340"/>
      <c r="B178" s="13" t="str">
        <f>AB組合調整用!B178</f>
        <v>〃</v>
      </c>
      <c r="C178" s="14" t="str">
        <f>AB組合調整用!C178</f>
        <v>〃</v>
      </c>
      <c r="D178" s="264" t="str">
        <f>AB組合調整用!D178</f>
        <v>近大附属</v>
      </c>
      <c r="E178" s="265">
        <f>AB組合調整用!E178</f>
        <v>0.58333333333333337</v>
      </c>
      <c r="F178" s="81" t="str">
        <f>AB組合調整用!F178</f>
        <v>2B85</v>
      </c>
      <c r="G178" s="24" t="str">
        <f>AB組合調整用!G178</f>
        <v>香里ヌヴェール</v>
      </c>
      <c r="H178" s="7" t="str">
        <f>AB組合調整用!H178</f>
        <v>VS</v>
      </c>
      <c r="I178" s="8" t="str">
        <f>AB組合調整用!I178</f>
        <v>大阪桐蔭B</v>
      </c>
    </row>
    <row r="179" spans="1:9" ht="25" customHeight="1">
      <c r="A179" s="340"/>
      <c r="B179" s="13" t="str">
        <f>AB組合調整用!B179</f>
        <v>〃</v>
      </c>
      <c r="C179" s="14" t="str">
        <f>AB組合調整用!C179</f>
        <v>〃</v>
      </c>
      <c r="D179" s="264" t="str">
        <f>AB組合調整用!D179</f>
        <v>〃</v>
      </c>
      <c r="E179" s="265">
        <f>AB組合調整用!E179</f>
        <v>0.67708333333333337</v>
      </c>
      <c r="F179" s="81" t="str">
        <f>AB組合調整用!F179</f>
        <v>2A89</v>
      </c>
      <c r="G179" s="24" t="str">
        <f>AB組合調整用!G179</f>
        <v>興國C</v>
      </c>
      <c r="H179" s="7" t="str">
        <f>AB組合調整用!H179</f>
        <v>VS</v>
      </c>
      <c r="I179" s="8" t="str">
        <f>AB組合調整用!I179</f>
        <v>近大附属Ｂ</v>
      </c>
    </row>
    <row r="180" spans="1:9" ht="25" customHeight="1">
      <c r="A180" s="340"/>
      <c r="B180" s="274" t="str">
        <f>AB組合調整用!B180</f>
        <v>12/7or13</v>
      </c>
      <c r="C180" s="275" t="str">
        <f>AB組合調整用!C180</f>
        <v>日or土</v>
      </c>
      <c r="D180" s="115" t="str">
        <f>AB組合調整用!D180</f>
        <v>履正社茨木Ｇ</v>
      </c>
      <c r="E180" s="112">
        <f>AB組合調整用!E180</f>
        <v>0.58333333333333337</v>
      </c>
      <c r="F180" s="268" t="str">
        <f>AB組合調整用!F180</f>
        <v>2B82</v>
      </c>
      <c r="G180" s="269" t="str">
        <f>AB組合調整用!G180</f>
        <v>賢明学院</v>
      </c>
      <c r="H180" s="30" t="str">
        <f>AB組合調整用!H180</f>
        <v>VS</v>
      </c>
      <c r="I180" s="31" t="str">
        <f>AB組合調整用!I180</f>
        <v>履正社C</v>
      </c>
    </row>
    <row r="181" spans="1:9" ht="25" customHeight="1" thickBot="1">
      <c r="A181" s="341"/>
      <c r="B181" s="276" t="str">
        <f>AB組合調整用!B181</f>
        <v>〃</v>
      </c>
      <c r="C181" s="277" t="str">
        <f>AB組合調整用!C181</f>
        <v>〃</v>
      </c>
      <c r="D181" s="203" t="str">
        <f>AB組合調整用!D181</f>
        <v>〃</v>
      </c>
      <c r="E181" s="204">
        <f>AB組合調整用!E181</f>
        <v>0.67708333333333337</v>
      </c>
      <c r="F181" s="270" t="str">
        <f>AB組合調整用!F181</f>
        <v>2A86</v>
      </c>
      <c r="G181" s="271" t="str">
        <f>AB組合調整用!G181</f>
        <v>大阪偕星</v>
      </c>
      <c r="H181" s="272" t="str">
        <f>AB組合調整用!H181</f>
        <v>VS</v>
      </c>
      <c r="I181" s="273" t="str">
        <f>AB組合調整用!I181</f>
        <v>アサンプション</v>
      </c>
    </row>
    <row r="182" spans="1:9" ht="19" customHeight="1">
      <c r="A182" t="s">
        <v>225</v>
      </c>
      <c r="F182"/>
    </row>
  </sheetData>
  <mergeCells count="21">
    <mergeCell ref="G1:I1"/>
    <mergeCell ref="A2:A11"/>
    <mergeCell ref="A12:A21"/>
    <mergeCell ref="A22:A31"/>
    <mergeCell ref="A32:A41"/>
    <mergeCell ref="A152:A161"/>
    <mergeCell ref="A162:A171"/>
    <mergeCell ref="A172:A181"/>
    <mergeCell ref="A62:A71"/>
    <mergeCell ref="A102:A111"/>
    <mergeCell ref="A82:A91"/>
    <mergeCell ref="A122:A131"/>
    <mergeCell ref="A142:A151"/>
    <mergeCell ref="A42:A46"/>
    <mergeCell ref="A47:A51"/>
    <mergeCell ref="A132:A136"/>
    <mergeCell ref="A137:A141"/>
    <mergeCell ref="A92:A101"/>
    <mergeCell ref="A52:A61"/>
    <mergeCell ref="A112:A121"/>
    <mergeCell ref="A72:A81"/>
  </mergeCells>
  <phoneticPr fontId="1"/>
  <pageMargins left="0.55000000000000004" right="0.55000000000000004" top="1.2000000000000002" bottom="0.41000000000000009" header="0.71" footer="0.51"/>
  <pageSetup paperSize="9" scale="60" orientation="portrait" horizontalDpi="4294967292" verticalDpi="4294967292" r:id="rId1"/>
  <headerFooter>
    <oddHeader>&amp;C&amp;20高円宮杯JFA Ｕ−１８サッカーリーグ２０２５　ＯＳＡＫＡ　２部ABグループ試合日程表</oddHeader>
  </headerFooter>
  <rowBreaks count="3" manualBreakCount="3">
    <brk id="46" max="16383" man="1"/>
    <brk id="91" max="16383" man="1"/>
    <brk id="136" max="16383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83"/>
  <sheetViews>
    <sheetView view="pageBreakPreview" topLeftCell="A72" zoomScaleNormal="100" zoomScaleSheetLayoutView="100" workbookViewId="0">
      <selection activeCell="G96" sqref="G96"/>
    </sheetView>
  </sheetViews>
  <sheetFormatPr defaultColWidth="8.90625" defaultRowHeight="14"/>
  <cols>
    <col min="1" max="1" width="4.08984375" customWidth="1"/>
    <col min="2" max="3" width="5.453125" style="4" customWidth="1"/>
    <col min="4" max="4" width="20.6328125" style="4" customWidth="1"/>
    <col min="5" max="5" width="11.36328125" style="4" customWidth="1"/>
    <col min="6" max="6" width="8.90625" style="55" customWidth="1"/>
    <col min="7" max="7" width="22.6328125" customWidth="1"/>
    <col min="8" max="8" width="8.36328125" customWidth="1"/>
    <col min="9" max="9" width="22.6328125" customWidth="1"/>
    <col min="10" max="10" width="9" style="157" customWidth="1"/>
    <col min="11" max="12" width="9" style="156" customWidth="1"/>
    <col min="13" max="13" width="9" customWidth="1"/>
  </cols>
  <sheetData>
    <row r="1" spans="1:13" s="34" customFormat="1" ht="37.5" customHeight="1" thickBot="1">
      <c r="A1" s="32" t="s">
        <v>1</v>
      </c>
      <c r="B1" s="132" t="s">
        <v>328</v>
      </c>
      <c r="C1" s="132" t="s">
        <v>327</v>
      </c>
      <c r="D1" s="132" t="s">
        <v>326</v>
      </c>
      <c r="E1" s="132" t="s">
        <v>325</v>
      </c>
      <c r="F1" s="54" t="s">
        <v>324</v>
      </c>
      <c r="G1" s="345" t="s">
        <v>323</v>
      </c>
      <c r="H1" s="346"/>
      <c r="I1" s="347"/>
      <c r="J1" s="167" t="s">
        <v>218</v>
      </c>
      <c r="K1" s="166" t="s">
        <v>219</v>
      </c>
      <c r="L1" s="123" t="s">
        <v>262</v>
      </c>
    </row>
    <row r="2" spans="1:13" s="35" customFormat="1" ht="20.149999999999999" customHeight="1">
      <c r="A2" s="330">
        <v>1</v>
      </c>
      <c r="B2" s="56">
        <v>45752</v>
      </c>
      <c r="C2" s="57" t="s">
        <v>320</v>
      </c>
      <c r="D2" s="57" t="s">
        <v>269</v>
      </c>
      <c r="E2" s="58">
        <v>0.5625</v>
      </c>
      <c r="F2" s="102" t="s">
        <v>36</v>
      </c>
      <c r="G2" s="69" t="s">
        <v>269</v>
      </c>
      <c r="H2" s="70" t="s">
        <v>9</v>
      </c>
      <c r="I2" s="69" t="s">
        <v>271</v>
      </c>
      <c r="J2" s="137" t="s">
        <v>253</v>
      </c>
      <c r="K2" s="124" t="s">
        <v>274</v>
      </c>
      <c r="L2" s="125" t="s">
        <v>276</v>
      </c>
    </row>
    <row r="3" spans="1:13" s="35" customFormat="1" ht="20.149999999999999" customHeight="1">
      <c r="A3" s="334"/>
      <c r="B3" s="59" t="s">
        <v>224</v>
      </c>
      <c r="C3" s="60" t="s">
        <v>224</v>
      </c>
      <c r="D3" s="60" t="s">
        <v>224</v>
      </c>
      <c r="E3" s="61">
        <v>0.65625</v>
      </c>
      <c r="F3" s="103" t="s">
        <v>28</v>
      </c>
      <c r="G3" s="71" t="s">
        <v>273</v>
      </c>
      <c r="H3" s="72" t="s">
        <v>9</v>
      </c>
      <c r="I3" s="71" t="s">
        <v>275</v>
      </c>
      <c r="J3" s="138" t="s">
        <v>253</v>
      </c>
      <c r="K3" s="142" t="s">
        <v>272</v>
      </c>
      <c r="L3" s="143" t="s">
        <v>239</v>
      </c>
    </row>
    <row r="4" spans="1:13" s="35" customFormat="1" ht="20.149999999999999" customHeight="1">
      <c r="A4" s="334"/>
      <c r="B4" s="59" t="s">
        <v>224</v>
      </c>
      <c r="C4" s="60" t="s">
        <v>224</v>
      </c>
      <c r="D4" s="60" t="s">
        <v>319</v>
      </c>
      <c r="E4" s="61">
        <v>0.40625</v>
      </c>
      <c r="F4" s="103" t="s">
        <v>256</v>
      </c>
      <c r="G4" s="71" t="s">
        <v>329</v>
      </c>
      <c r="H4" s="72" t="s">
        <v>9</v>
      </c>
      <c r="I4" s="71" t="s">
        <v>263</v>
      </c>
      <c r="J4" s="138" t="s">
        <v>253</v>
      </c>
      <c r="K4" s="142" t="s">
        <v>241</v>
      </c>
      <c r="L4" s="143" t="s">
        <v>266</v>
      </c>
    </row>
    <row r="5" spans="1:13" s="35" customFormat="1" ht="20.149999999999999" customHeight="1">
      <c r="A5" s="334"/>
      <c r="B5" s="59" t="s">
        <v>224</v>
      </c>
      <c r="C5" s="60" t="s">
        <v>224</v>
      </c>
      <c r="D5" s="60" t="s">
        <v>224</v>
      </c>
      <c r="E5" s="61">
        <v>0.52083333333333337</v>
      </c>
      <c r="F5" s="103" t="s">
        <v>258</v>
      </c>
      <c r="G5" s="71" t="s">
        <v>267</v>
      </c>
      <c r="H5" s="72" t="s">
        <v>9</v>
      </c>
      <c r="I5" s="71" t="s">
        <v>265</v>
      </c>
      <c r="J5" s="138" t="s">
        <v>253</v>
      </c>
      <c r="K5" s="142" t="s">
        <v>264</v>
      </c>
      <c r="L5" s="143" t="s">
        <v>226</v>
      </c>
    </row>
    <row r="6" spans="1:13" s="35" customFormat="1" ht="20.149999999999999" customHeight="1">
      <c r="A6" s="334"/>
      <c r="B6" s="59" t="s">
        <v>224</v>
      </c>
      <c r="C6" s="60" t="s">
        <v>224</v>
      </c>
      <c r="D6" s="60" t="s">
        <v>321</v>
      </c>
      <c r="E6" s="61">
        <v>0.41666666666666669</v>
      </c>
      <c r="F6" s="103" t="s">
        <v>255</v>
      </c>
      <c r="G6" s="71" t="s">
        <v>283</v>
      </c>
      <c r="H6" s="72" t="s">
        <v>9</v>
      </c>
      <c r="I6" s="71" t="s">
        <v>281</v>
      </c>
      <c r="J6" s="138" t="s">
        <v>253</v>
      </c>
      <c r="K6" s="152" t="s">
        <v>235</v>
      </c>
      <c r="L6" s="153" t="s">
        <v>278</v>
      </c>
      <c r="M6" s="151" t="s">
        <v>316</v>
      </c>
    </row>
    <row r="7" spans="1:13" s="35" customFormat="1" ht="20.149999999999999" customHeight="1">
      <c r="A7" s="334"/>
      <c r="B7" s="59" t="s">
        <v>224</v>
      </c>
      <c r="C7" s="60" t="s">
        <v>224</v>
      </c>
      <c r="D7" s="60" t="s">
        <v>322</v>
      </c>
      <c r="E7" s="61">
        <v>0.60416666666666663</v>
      </c>
      <c r="F7" s="103" t="s">
        <v>259</v>
      </c>
      <c r="G7" s="71" t="s">
        <v>277</v>
      </c>
      <c r="H7" s="72" t="s">
        <v>9</v>
      </c>
      <c r="I7" s="71" t="s">
        <v>279</v>
      </c>
      <c r="J7" s="138" t="s">
        <v>253</v>
      </c>
      <c r="K7" s="152" t="s">
        <v>282</v>
      </c>
      <c r="L7" s="153" t="s">
        <v>240</v>
      </c>
      <c r="M7" s="151" t="s">
        <v>316</v>
      </c>
    </row>
    <row r="8" spans="1:13" s="35" customFormat="1" ht="20.149999999999999" customHeight="1">
      <c r="A8" s="334"/>
      <c r="B8" s="59">
        <v>45753</v>
      </c>
      <c r="C8" s="60" t="s">
        <v>318</v>
      </c>
      <c r="D8" s="60" t="s">
        <v>285</v>
      </c>
      <c r="E8" s="61">
        <v>0.65625</v>
      </c>
      <c r="F8" s="103" t="s">
        <v>261</v>
      </c>
      <c r="G8" s="71" t="s">
        <v>289</v>
      </c>
      <c r="H8" s="72" t="s">
        <v>9</v>
      </c>
      <c r="I8" s="71" t="s">
        <v>291</v>
      </c>
      <c r="J8" s="138" t="s">
        <v>253</v>
      </c>
      <c r="K8" s="142" t="s">
        <v>288</v>
      </c>
      <c r="L8" s="143" t="s">
        <v>248</v>
      </c>
    </row>
    <row r="9" spans="1:13" s="35" customFormat="1" ht="20.149999999999999" customHeight="1">
      <c r="A9" s="334"/>
      <c r="B9" s="59" t="s">
        <v>224</v>
      </c>
      <c r="C9" s="60" t="s">
        <v>224</v>
      </c>
      <c r="D9" s="60" t="s">
        <v>224</v>
      </c>
      <c r="E9" s="61">
        <v>0.75</v>
      </c>
      <c r="F9" s="103" t="s">
        <v>254</v>
      </c>
      <c r="G9" s="71" t="s">
        <v>287</v>
      </c>
      <c r="H9" s="72" t="s">
        <v>9</v>
      </c>
      <c r="I9" s="71" t="s">
        <v>285</v>
      </c>
      <c r="J9" s="138" t="s">
        <v>253</v>
      </c>
      <c r="K9" s="142" t="s">
        <v>228</v>
      </c>
      <c r="L9" s="143" t="s">
        <v>292</v>
      </c>
    </row>
    <row r="10" spans="1:13" s="35" customFormat="1" ht="20.149999999999999" customHeight="1">
      <c r="A10" s="334"/>
      <c r="B10" s="59" t="s">
        <v>224</v>
      </c>
      <c r="C10" s="60" t="s">
        <v>224</v>
      </c>
      <c r="D10" s="60" t="s">
        <v>317</v>
      </c>
      <c r="E10" s="61">
        <v>0.58333333333333337</v>
      </c>
      <c r="F10" s="103" t="s">
        <v>260</v>
      </c>
      <c r="G10" s="71" t="s">
        <v>295</v>
      </c>
      <c r="H10" s="72" t="s">
        <v>9</v>
      </c>
      <c r="I10" s="71" t="s">
        <v>297</v>
      </c>
      <c r="J10" s="138" t="s">
        <v>253</v>
      </c>
      <c r="K10" s="142" t="s">
        <v>294</v>
      </c>
      <c r="L10" s="143" t="s">
        <v>229</v>
      </c>
    </row>
    <row r="11" spans="1:13" s="35" customFormat="1" ht="20.149999999999999" customHeight="1" thickBot="1">
      <c r="A11" s="335"/>
      <c r="B11" s="62" t="s">
        <v>224</v>
      </c>
      <c r="C11" s="63" t="s">
        <v>224</v>
      </c>
      <c r="D11" s="63" t="s">
        <v>224</v>
      </c>
      <c r="E11" s="64">
        <v>0.6875</v>
      </c>
      <c r="F11" s="104" t="s">
        <v>257</v>
      </c>
      <c r="G11" s="77" t="s">
        <v>330</v>
      </c>
      <c r="H11" s="75" t="s">
        <v>9</v>
      </c>
      <c r="I11" s="77" t="s">
        <v>293</v>
      </c>
      <c r="J11" s="140" t="s">
        <v>253</v>
      </c>
      <c r="K11" s="144" t="s">
        <v>238</v>
      </c>
      <c r="L11" s="145" t="s">
        <v>298</v>
      </c>
    </row>
    <row r="12" spans="1:13" s="35" customFormat="1" ht="20.149999999999999" customHeight="1">
      <c r="A12" s="330">
        <v>2</v>
      </c>
      <c r="B12" s="56">
        <v>45759</v>
      </c>
      <c r="C12" s="57" t="s">
        <v>320</v>
      </c>
      <c r="D12" s="57" t="s">
        <v>417</v>
      </c>
      <c r="E12" s="58">
        <v>0.52083333333333337</v>
      </c>
      <c r="F12" s="105" t="s">
        <v>303</v>
      </c>
      <c r="G12" s="69" t="s">
        <v>277</v>
      </c>
      <c r="H12" s="70" t="s">
        <v>9</v>
      </c>
      <c r="I12" s="69" t="s">
        <v>293</v>
      </c>
      <c r="J12" s="141" t="s">
        <v>253</v>
      </c>
      <c r="K12" s="146" t="s">
        <v>241</v>
      </c>
      <c r="L12" s="147" t="s">
        <v>228</v>
      </c>
    </row>
    <row r="13" spans="1:13" s="35" customFormat="1" ht="20.149999999999999" customHeight="1">
      <c r="A13" s="334"/>
      <c r="B13" s="59" t="s">
        <v>224</v>
      </c>
      <c r="C13" s="60" t="s">
        <v>224</v>
      </c>
      <c r="D13" s="60" t="s">
        <v>224</v>
      </c>
      <c r="E13" s="61">
        <v>0.61458333333333337</v>
      </c>
      <c r="F13" s="106" t="s">
        <v>305</v>
      </c>
      <c r="G13" s="71" t="s">
        <v>289</v>
      </c>
      <c r="H13" s="72" t="s">
        <v>9</v>
      </c>
      <c r="I13" s="71" t="s">
        <v>267</v>
      </c>
      <c r="J13" s="138" t="s">
        <v>253</v>
      </c>
      <c r="K13" s="142" t="s">
        <v>278</v>
      </c>
      <c r="L13" s="143" t="s">
        <v>294</v>
      </c>
    </row>
    <row r="14" spans="1:13" s="35" customFormat="1" ht="20.149999999999999" customHeight="1">
      <c r="A14" s="334"/>
      <c r="B14" s="59" t="s">
        <v>224</v>
      </c>
      <c r="C14" s="60" t="s">
        <v>224</v>
      </c>
      <c r="D14" s="60" t="s">
        <v>269</v>
      </c>
      <c r="E14" s="61">
        <v>0.5625</v>
      </c>
      <c r="F14" s="106" t="s">
        <v>43</v>
      </c>
      <c r="G14" s="71" t="s">
        <v>269</v>
      </c>
      <c r="H14" s="72" t="s">
        <v>9</v>
      </c>
      <c r="I14" s="71" t="s">
        <v>281</v>
      </c>
      <c r="J14" s="138" t="s">
        <v>253</v>
      </c>
      <c r="K14" s="142" t="s">
        <v>288</v>
      </c>
      <c r="L14" s="143" t="s">
        <v>264</v>
      </c>
    </row>
    <row r="15" spans="1:13" s="35" customFormat="1" ht="20.149999999999999" customHeight="1">
      <c r="A15" s="334"/>
      <c r="B15" s="59" t="s">
        <v>224</v>
      </c>
      <c r="C15" s="60" t="s">
        <v>224</v>
      </c>
      <c r="D15" s="60" t="s">
        <v>224</v>
      </c>
      <c r="E15" s="61">
        <v>0.65625</v>
      </c>
      <c r="F15" s="106" t="s">
        <v>304</v>
      </c>
      <c r="G15" s="71" t="s">
        <v>287</v>
      </c>
      <c r="H15" s="72" t="s">
        <v>9</v>
      </c>
      <c r="I15" s="71" t="s">
        <v>263</v>
      </c>
      <c r="J15" s="138" t="s">
        <v>253</v>
      </c>
      <c r="K15" s="142" t="s">
        <v>239</v>
      </c>
      <c r="L15" s="143" t="s">
        <v>282</v>
      </c>
    </row>
    <row r="16" spans="1:13" s="35" customFormat="1" ht="20.149999999999999" customHeight="1">
      <c r="A16" s="334"/>
      <c r="B16" s="59">
        <v>45760</v>
      </c>
      <c r="C16" s="60" t="s">
        <v>318</v>
      </c>
      <c r="D16" s="60" t="s">
        <v>319</v>
      </c>
      <c r="E16" s="61">
        <v>0.40625</v>
      </c>
      <c r="F16" s="106" t="s">
        <v>299</v>
      </c>
      <c r="G16" s="71" t="s">
        <v>329</v>
      </c>
      <c r="H16" s="72" t="s">
        <v>9</v>
      </c>
      <c r="I16" s="71" t="s">
        <v>279</v>
      </c>
      <c r="J16" s="138" t="s">
        <v>253</v>
      </c>
      <c r="K16" s="142" t="s">
        <v>272</v>
      </c>
      <c r="L16" s="143" t="s">
        <v>296</v>
      </c>
    </row>
    <row r="17" spans="1:13" s="35" customFormat="1" ht="20.149999999999999" customHeight="1">
      <c r="A17" s="334"/>
      <c r="B17" s="59" t="s">
        <v>224</v>
      </c>
      <c r="C17" s="60" t="s">
        <v>224</v>
      </c>
      <c r="D17" s="60" t="s">
        <v>224</v>
      </c>
      <c r="E17" s="61">
        <v>0.52083333333333337</v>
      </c>
      <c r="F17" s="106" t="s">
        <v>42</v>
      </c>
      <c r="G17" s="71" t="s">
        <v>295</v>
      </c>
      <c r="H17" s="72" t="s">
        <v>9</v>
      </c>
      <c r="I17" s="71" t="s">
        <v>271</v>
      </c>
      <c r="J17" s="138" t="s">
        <v>253</v>
      </c>
      <c r="K17" s="142" t="s">
        <v>235</v>
      </c>
      <c r="L17" s="143" t="s">
        <v>226</v>
      </c>
    </row>
    <row r="18" spans="1:13" s="35" customFormat="1" ht="20.149999999999999" customHeight="1">
      <c r="A18" s="334"/>
      <c r="B18" s="59" t="s">
        <v>224</v>
      </c>
      <c r="C18" s="60" t="s">
        <v>224</v>
      </c>
      <c r="D18" s="60" t="s">
        <v>285</v>
      </c>
      <c r="E18" s="61">
        <v>0.65625</v>
      </c>
      <c r="F18" s="106" t="s">
        <v>302</v>
      </c>
      <c r="G18" s="71" t="s">
        <v>265</v>
      </c>
      <c r="H18" s="72" t="s">
        <v>9</v>
      </c>
      <c r="I18" s="71" t="s">
        <v>297</v>
      </c>
      <c r="J18" s="138" t="s">
        <v>253</v>
      </c>
      <c r="K18" s="142" t="s">
        <v>248</v>
      </c>
      <c r="L18" s="143" t="s">
        <v>276</v>
      </c>
    </row>
    <row r="19" spans="1:13" s="35" customFormat="1" ht="20.149999999999999" customHeight="1">
      <c r="A19" s="334"/>
      <c r="B19" s="59" t="s">
        <v>224</v>
      </c>
      <c r="C19" s="60" t="s">
        <v>224</v>
      </c>
      <c r="D19" s="60" t="s">
        <v>224</v>
      </c>
      <c r="E19" s="61">
        <v>0.75</v>
      </c>
      <c r="F19" s="106" t="s">
        <v>300</v>
      </c>
      <c r="G19" s="71" t="s">
        <v>275</v>
      </c>
      <c r="H19" s="72" t="s">
        <v>9</v>
      </c>
      <c r="I19" s="71" t="s">
        <v>285</v>
      </c>
      <c r="J19" s="138" t="s">
        <v>253</v>
      </c>
      <c r="K19" s="142" t="s">
        <v>298</v>
      </c>
      <c r="L19" s="143" t="s">
        <v>266</v>
      </c>
    </row>
    <row r="20" spans="1:13" s="35" customFormat="1" ht="20.149999999999999" customHeight="1">
      <c r="A20" s="334"/>
      <c r="B20" s="59" t="s">
        <v>224</v>
      </c>
      <c r="C20" s="60" t="s">
        <v>224</v>
      </c>
      <c r="D20" s="60" t="s">
        <v>317</v>
      </c>
      <c r="E20" s="61">
        <v>0.58333333333333337</v>
      </c>
      <c r="F20" s="106" t="s">
        <v>301</v>
      </c>
      <c r="G20" s="71" t="s">
        <v>283</v>
      </c>
      <c r="H20" s="72" t="s">
        <v>9</v>
      </c>
      <c r="I20" s="71" t="s">
        <v>291</v>
      </c>
      <c r="J20" s="138" t="s">
        <v>253</v>
      </c>
      <c r="K20" s="142" t="s">
        <v>229</v>
      </c>
      <c r="L20" s="143" t="s">
        <v>274</v>
      </c>
    </row>
    <row r="21" spans="1:13" s="35" customFormat="1" ht="20.149999999999999" customHeight="1" thickBot="1">
      <c r="A21" s="335"/>
      <c r="B21" s="62" t="s">
        <v>224</v>
      </c>
      <c r="C21" s="63" t="s">
        <v>224</v>
      </c>
      <c r="D21" s="63" t="s">
        <v>224</v>
      </c>
      <c r="E21" s="64">
        <v>0.6875</v>
      </c>
      <c r="F21" s="107" t="s">
        <v>40</v>
      </c>
      <c r="G21" s="77" t="s">
        <v>330</v>
      </c>
      <c r="H21" s="75" t="s">
        <v>9</v>
      </c>
      <c r="I21" s="77" t="s">
        <v>273</v>
      </c>
      <c r="J21" s="139" t="s">
        <v>253</v>
      </c>
      <c r="K21" s="148" t="s">
        <v>292</v>
      </c>
      <c r="L21" s="149" t="s">
        <v>240</v>
      </c>
    </row>
    <row r="22" spans="1:13" s="35" customFormat="1" ht="20.149999999999999" customHeight="1">
      <c r="A22" s="330">
        <v>3</v>
      </c>
      <c r="B22" s="56">
        <v>45766</v>
      </c>
      <c r="C22" s="57" t="s">
        <v>320</v>
      </c>
      <c r="D22" s="57" t="s">
        <v>418</v>
      </c>
      <c r="E22" s="58">
        <v>0.39583333333333331</v>
      </c>
      <c r="F22" s="105" t="s">
        <v>314</v>
      </c>
      <c r="G22" s="69" t="s">
        <v>275</v>
      </c>
      <c r="H22" s="70" t="s">
        <v>9</v>
      </c>
      <c r="I22" s="69" t="s">
        <v>330</v>
      </c>
      <c r="J22" s="137" t="s">
        <v>253</v>
      </c>
      <c r="K22" s="154" t="s">
        <v>298</v>
      </c>
      <c r="L22" s="155" t="s">
        <v>298</v>
      </c>
      <c r="M22" s="151" t="s">
        <v>316</v>
      </c>
    </row>
    <row r="23" spans="1:13" s="35" customFormat="1" ht="20.149999999999999" customHeight="1">
      <c r="A23" s="334"/>
      <c r="B23" s="59" t="s">
        <v>224</v>
      </c>
      <c r="C23" s="60" t="s">
        <v>224</v>
      </c>
      <c r="D23" s="60" t="s">
        <v>224</v>
      </c>
      <c r="E23" s="61">
        <v>0.5</v>
      </c>
      <c r="F23" s="99" t="s">
        <v>308</v>
      </c>
      <c r="G23" s="71" t="s">
        <v>297</v>
      </c>
      <c r="H23" s="72" t="s">
        <v>9</v>
      </c>
      <c r="I23" s="71" t="s">
        <v>271</v>
      </c>
      <c r="J23" s="138" t="s">
        <v>253</v>
      </c>
      <c r="K23" s="142" t="s">
        <v>288</v>
      </c>
      <c r="L23" s="143" t="s">
        <v>280</v>
      </c>
    </row>
    <row r="24" spans="1:13" s="35" customFormat="1" ht="20.149999999999999" customHeight="1">
      <c r="A24" s="334"/>
      <c r="B24" s="59" t="s">
        <v>224</v>
      </c>
      <c r="C24" s="60" t="s">
        <v>224</v>
      </c>
      <c r="D24" s="60" t="s">
        <v>224</v>
      </c>
      <c r="E24" s="61">
        <v>0.60416666666666663</v>
      </c>
      <c r="F24" s="106" t="s">
        <v>311</v>
      </c>
      <c r="G24" s="71" t="s">
        <v>279</v>
      </c>
      <c r="H24" s="71" t="s">
        <v>9</v>
      </c>
      <c r="I24" s="71" t="s">
        <v>287</v>
      </c>
      <c r="J24" s="138" t="s">
        <v>253</v>
      </c>
      <c r="K24" s="152" t="s">
        <v>272</v>
      </c>
      <c r="L24" s="153" t="s">
        <v>272</v>
      </c>
      <c r="M24" s="151" t="s">
        <v>316</v>
      </c>
    </row>
    <row r="25" spans="1:13" s="35" customFormat="1" ht="20.149999999999999" customHeight="1">
      <c r="A25" s="334"/>
      <c r="B25" s="59" t="s">
        <v>224</v>
      </c>
      <c r="C25" s="60" t="s">
        <v>224</v>
      </c>
      <c r="D25" s="60" t="s">
        <v>269</v>
      </c>
      <c r="E25" s="61">
        <v>0.5625</v>
      </c>
      <c r="F25" s="99" t="s">
        <v>56</v>
      </c>
      <c r="G25" s="71" t="s">
        <v>291</v>
      </c>
      <c r="H25" s="72" t="s">
        <v>9</v>
      </c>
      <c r="I25" s="71" t="s">
        <v>269</v>
      </c>
      <c r="J25" s="138" t="s">
        <v>253</v>
      </c>
      <c r="K25" s="142" t="s">
        <v>274</v>
      </c>
      <c r="L25" s="143" t="s">
        <v>278</v>
      </c>
    </row>
    <row r="26" spans="1:13" s="35" customFormat="1" ht="20.149999999999999" customHeight="1">
      <c r="A26" s="334"/>
      <c r="B26" s="59" t="s">
        <v>224</v>
      </c>
      <c r="C26" s="60" t="s">
        <v>224</v>
      </c>
      <c r="D26" s="60" t="s">
        <v>224</v>
      </c>
      <c r="E26" s="61">
        <v>0.65625</v>
      </c>
      <c r="F26" s="106" t="s">
        <v>310</v>
      </c>
      <c r="G26" s="71" t="s">
        <v>273</v>
      </c>
      <c r="H26" s="72" t="s">
        <v>9</v>
      </c>
      <c r="I26" s="71" t="s">
        <v>277</v>
      </c>
      <c r="J26" s="138" t="s">
        <v>253</v>
      </c>
      <c r="K26" s="142" t="s">
        <v>292</v>
      </c>
      <c r="L26" s="143" t="s">
        <v>239</v>
      </c>
    </row>
    <row r="27" spans="1:13" s="35" customFormat="1" ht="20.149999999999999" customHeight="1">
      <c r="A27" s="334"/>
      <c r="B27" s="59">
        <v>45767</v>
      </c>
      <c r="C27" s="60" t="s">
        <v>318</v>
      </c>
      <c r="D27" s="60" t="s">
        <v>319</v>
      </c>
      <c r="E27" s="61">
        <v>0.40625</v>
      </c>
      <c r="F27" s="99" t="s">
        <v>309</v>
      </c>
      <c r="G27" s="71" t="s">
        <v>293</v>
      </c>
      <c r="H27" s="72" t="s">
        <v>9</v>
      </c>
      <c r="I27" s="71" t="s">
        <v>329</v>
      </c>
      <c r="J27" s="138" t="s">
        <v>253</v>
      </c>
      <c r="K27" s="142" t="s">
        <v>315</v>
      </c>
      <c r="L27" s="143" t="s">
        <v>228</v>
      </c>
    </row>
    <row r="28" spans="1:13" s="35" customFormat="1" ht="20.149999999999999" customHeight="1">
      <c r="A28" s="334"/>
      <c r="B28" s="59" t="s">
        <v>224</v>
      </c>
      <c r="C28" s="60" t="s">
        <v>224</v>
      </c>
      <c r="D28" s="60" t="s">
        <v>224</v>
      </c>
      <c r="E28" s="61">
        <v>0.52083333333333337</v>
      </c>
      <c r="F28" s="99" t="s">
        <v>313</v>
      </c>
      <c r="G28" s="71" t="s">
        <v>265</v>
      </c>
      <c r="H28" s="72" t="s">
        <v>9</v>
      </c>
      <c r="I28" s="71" t="s">
        <v>289</v>
      </c>
      <c r="J28" s="138" t="s">
        <v>253</v>
      </c>
      <c r="K28" s="142" t="s">
        <v>294</v>
      </c>
      <c r="L28" s="143" t="s">
        <v>226</v>
      </c>
    </row>
    <row r="29" spans="1:13" s="35" customFormat="1" ht="20.149999999999999" customHeight="1">
      <c r="A29" s="334"/>
      <c r="B29" s="59" t="s">
        <v>224</v>
      </c>
      <c r="C29" s="60" t="s">
        <v>224</v>
      </c>
      <c r="D29" s="60" t="s">
        <v>285</v>
      </c>
      <c r="E29" s="61">
        <v>0.65625</v>
      </c>
      <c r="F29" s="99" t="s">
        <v>312</v>
      </c>
      <c r="G29" s="71" t="s">
        <v>281</v>
      </c>
      <c r="H29" s="72" t="s">
        <v>9</v>
      </c>
      <c r="I29" s="71" t="s">
        <v>295</v>
      </c>
      <c r="J29" s="138" t="s">
        <v>253</v>
      </c>
      <c r="K29" s="142" t="s">
        <v>264</v>
      </c>
      <c r="L29" s="143" t="s">
        <v>248</v>
      </c>
    </row>
    <row r="30" spans="1:13" s="35" customFormat="1" ht="20.149999999999999" customHeight="1">
      <c r="A30" s="334"/>
      <c r="B30" s="59" t="s">
        <v>224</v>
      </c>
      <c r="C30" s="60" t="s">
        <v>224</v>
      </c>
      <c r="D30" s="60" t="s">
        <v>224</v>
      </c>
      <c r="E30" s="61">
        <v>0.75</v>
      </c>
      <c r="F30" s="99" t="s">
        <v>307</v>
      </c>
      <c r="G30" s="71" t="s">
        <v>285</v>
      </c>
      <c r="H30" s="72" t="s">
        <v>9</v>
      </c>
      <c r="I30" s="71" t="s">
        <v>263</v>
      </c>
      <c r="J30" s="138" t="s">
        <v>253</v>
      </c>
      <c r="K30" s="142" t="s">
        <v>282</v>
      </c>
      <c r="L30" s="143" t="s">
        <v>296</v>
      </c>
    </row>
    <row r="31" spans="1:13" s="35" customFormat="1" ht="20.149999999999999" customHeight="1" thickBot="1">
      <c r="A31" s="336"/>
      <c r="B31" s="231">
        <v>45921</v>
      </c>
      <c r="C31" s="232" t="s">
        <v>318</v>
      </c>
      <c r="D31" s="232" t="s">
        <v>321</v>
      </c>
      <c r="E31" s="233">
        <v>0.41666666666666669</v>
      </c>
      <c r="F31" s="234" t="s">
        <v>306</v>
      </c>
      <c r="G31" s="235" t="s">
        <v>267</v>
      </c>
      <c r="H31" s="236" t="s">
        <v>9</v>
      </c>
      <c r="I31" s="235" t="s">
        <v>283</v>
      </c>
      <c r="J31" s="140" t="s">
        <v>253</v>
      </c>
      <c r="K31" s="212" t="s">
        <v>229</v>
      </c>
      <c r="L31" s="230" t="s">
        <v>229</v>
      </c>
      <c r="M31" s="217" t="s">
        <v>415</v>
      </c>
    </row>
    <row r="32" spans="1:13" s="35" customFormat="1" ht="20.149999999999999" customHeight="1">
      <c r="A32" s="330">
        <v>4</v>
      </c>
      <c r="B32" s="56">
        <v>45787</v>
      </c>
      <c r="C32" s="57" t="s">
        <v>320</v>
      </c>
      <c r="D32" s="201" t="s">
        <v>322</v>
      </c>
      <c r="E32" s="58">
        <v>0.52083333333333337</v>
      </c>
      <c r="F32" s="98" t="s">
        <v>354</v>
      </c>
      <c r="G32" s="76" t="s">
        <v>293</v>
      </c>
      <c r="H32" s="70" t="s">
        <v>9</v>
      </c>
      <c r="I32" s="69" t="s">
        <v>263</v>
      </c>
      <c r="J32" s="141" t="s">
        <v>253</v>
      </c>
      <c r="K32" s="146" t="s">
        <v>282</v>
      </c>
      <c r="L32" s="147" t="s">
        <v>272</v>
      </c>
    </row>
    <row r="33" spans="1:13" s="35" customFormat="1" ht="20.149999999999999" customHeight="1">
      <c r="A33" s="334"/>
      <c r="B33" s="59" t="s">
        <v>224</v>
      </c>
      <c r="C33" s="60" t="s">
        <v>224</v>
      </c>
      <c r="D33" s="202" t="s">
        <v>224</v>
      </c>
      <c r="E33" s="61">
        <v>0.61458333333333337</v>
      </c>
      <c r="F33" s="99" t="s">
        <v>361</v>
      </c>
      <c r="G33" s="73" t="s">
        <v>281</v>
      </c>
      <c r="H33" s="71" t="s">
        <v>9</v>
      </c>
      <c r="I33" s="71" t="s">
        <v>271</v>
      </c>
      <c r="J33" s="138" t="s">
        <v>253</v>
      </c>
      <c r="K33" s="142" t="s">
        <v>294</v>
      </c>
      <c r="L33" s="143" t="s">
        <v>264</v>
      </c>
    </row>
    <row r="34" spans="1:13" s="35" customFormat="1" ht="20.149999999999999" customHeight="1">
      <c r="A34" s="334"/>
      <c r="B34" s="59" t="s">
        <v>224</v>
      </c>
      <c r="C34" s="60" t="s">
        <v>224</v>
      </c>
      <c r="D34" s="60" t="s">
        <v>319</v>
      </c>
      <c r="E34" s="61">
        <v>0.40625</v>
      </c>
      <c r="F34" s="99" t="s">
        <v>358</v>
      </c>
      <c r="G34" s="73" t="s">
        <v>329</v>
      </c>
      <c r="H34" s="72" t="s">
        <v>9</v>
      </c>
      <c r="I34" s="71" t="s">
        <v>275</v>
      </c>
      <c r="J34" s="138" t="s">
        <v>253</v>
      </c>
      <c r="K34" s="142" t="s">
        <v>228</v>
      </c>
      <c r="L34" s="143" t="s">
        <v>298</v>
      </c>
    </row>
    <row r="35" spans="1:13" s="35" customFormat="1" ht="20.149999999999999" customHeight="1">
      <c r="A35" s="334"/>
      <c r="B35" s="59" t="s">
        <v>224</v>
      </c>
      <c r="C35" s="60" t="s">
        <v>224</v>
      </c>
      <c r="D35" s="60" t="s">
        <v>224</v>
      </c>
      <c r="E35" s="61">
        <v>0.52083333333333337</v>
      </c>
      <c r="F35" s="99" t="s">
        <v>363</v>
      </c>
      <c r="G35" s="73" t="s">
        <v>297</v>
      </c>
      <c r="H35" s="72" t="s">
        <v>9</v>
      </c>
      <c r="I35" s="71" t="s">
        <v>289</v>
      </c>
      <c r="J35" s="138" t="s">
        <v>253</v>
      </c>
      <c r="K35" s="142" t="s">
        <v>276</v>
      </c>
      <c r="L35" s="143" t="s">
        <v>226</v>
      </c>
    </row>
    <row r="36" spans="1:13" s="35" customFormat="1" ht="20.149999999999999" customHeight="1">
      <c r="A36" s="334"/>
      <c r="B36" s="59">
        <v>45788</v>
      </c>
      <c r="C36" s="60" t="s">
        <v>318</v>
      </c>
      <c r="D36" s="60" t="s">
        <v>269</v>
      </c>
      <c r="E36" s="61">
        <v>0.5625</v>
      </c>
      <c r="F36" s="99" t="s">
        <v>360</v>
      </c>
      <c r="G36" s="73" t="s">
        <v>267</v>
      </c>
      <c r="H36" s="72" t="s">
        <v>9</v>
      </c>
      <c r="I36" s="71" t="s">
        <v>269</v>
      </c>
      <c r="J36" s="138" t="s">
        <v>253</v>
      </c>
      <c r="K36" s="142" t="s">
        <v>274</v>
      </c>
      <c r="L36" s="143" t="s">
        <v>389</v>
      </c>
    </row>
    <row r="37" spans="1:13" s="35" customFormat="1" ht="20.149999999999999" customHeight="1">
      <c r="A37" s="334"/>
      <c r="B37" s="59" t="s">
        <v>224</v>
      </c>
      <c r="C37" s="60" t="s">
        <v>224</v>
      </c>
      <c r="D37" s="60" t="s">
        <v>224</v>
      </c>
      <c r="E37" s="61">
        <v>0.65625</v>
      </c>
      <c r="F37" s="99" t="s">
        <v>353</v>
      </c>
      <c r="G37" s="73" t="s">
        <v>287</v>
      </c>
      <c r="H37" s="72" t="s">
        <v>9</v>
      </c>
      <c r="I37" s="71" t="s">
        <v>273</v>
      </c>
      <c r="J37" s="138" t="s">
        <v>253</v>
      </c>
      <c r="K37" s="142" t="s">
        <v>239</v>
      </c>
      <c r="L37" s="143" t="s">
        <v>268</v>
      </c>
    </row>
    <row r="38" spans="1:13" s="35" customFormat="1" ht="20.149999999999999" customHeight="1">
      <c r="A38" s="334"/>
      <c r="B38" s="59" t="s">
        <v>224</v>
      </c>
      <c r="C38" s="60" t="s">
        <v>224</v>
      </c>
      <c r="D38" s="60" t="s">
        <v>285</v>
      </c>
      <c r="E38" s="61">
        <v>0.65625</v>
      </c>
      <c r="F38" s="99" t="s">
        <v>63</v>
      </c>
      <c r="G38" s="73" t="s">
        <v>291</v>
      </c>
      <c r="H38" s="72" t="s">
        <v>9</v>
      </c>
      <c r="I38" s="71" t="s">
        <v>295</v>
      </c>
      <c r="J38" s="138" t="s">
        <v>253</v>
      </c>
      <c r="K38" s="142" t="s">
        <v>248</v>
      </c>
      <c r="L38" s="143" t="s">
        <v>280</v>
      </c>
    </row>
    <row r="39" spans="1:13" s="35" customFormat="1" ht="20.149999999999999" customHeight="1">
      <c r="A39" s="334"/>
      <c r="B39" s="59" t="s">
        <v>224</v>
      </c>
      <c r="C39" s="60" t="s">
        <v>224</v>
      </c>
      <c r="D39" s="60" t="s">
        <v>224</v>
      </c>
      <c r="E39" s="61">
        <v>0.75</v>
      </c>
      <c r="F39" s="99" t="s">
        <v>359</v>
      </c>
      <c r="G39" s="73" t="s">
        <v>279</v>
      </c>
      <c r="H39" s="72" t="s">
        <v>9</v>
      </c>
      <c r="I39" s="71" t="s">
        <v>285</v>
      </c>
      <c r="J39" s="138" t="s">
        <v>253</v>
      </c>
      <c r="K39" s="142" t="s">
        <v>238</v>
      </c>
      <c r="L39" s="143" t="s">
        <v>292</v>
      </c>
    </row>
    <row r="40" spans="1:13" s="35" customFormat="1" ht="20.149999999999999" customHeight="1">
      <c r="A40" s="334"/>
      <c r="B40" s="59" t="s">
        <v>224</v>
      </c>
      <c r="C40" s="60" t="s">
        <v>224</v>
      </c>
      <c r="D40" s="60" t="s">
        <v>317</v>
      </c>
      <c r="E40" s="61">
        <v>0.58333333333333337</v>
      </c>
      <c r="F40" s="99" t="s">
        <v>65</v>
      </c>
      <c r="G40" s="73" t="s">
        <v>265</v>
      </c>
      <c r="H40" s="72" t="s">
        <v>9</v>
      </c>
      <c r="I40" s="71" t="s">
        <v>283</v>
      </c>
      <c r="J40" s="138" t="s">
        <v>253</v>
      </c>
      <c r="K40" s="142" t="s">
        <v>278</v>
      </c>
      <c r="L40" s="143" t="s">
        <v>229</v>
      </c>
    </row>
    <row r="41" spans="1:13" s="35" customFormat="1" ht="20.149999999999999" customHeight="1" thickBot="1">
      <c r="A41" s="335"/>
      <c r="B41" s="59" t="s">
        <v>224</v>
      </c>
      <c r="C41" s="60" t="s">
        <v>224</v>
      </c>
      <c r="D41" s="63" t="s">
        <v>224</v>
      </c>
      <c r="E41" s="64">
        <v>0.6875</v>
      </c>
      <c r="F41" s="100" t="s">
        <v>71</v>
      </c>
      <c r="G41" s="74" t="s">
        <v>277</v>
      </c>
      <c r="H41" s="75" t="s">
        <v>9</v>
      </c>
      <c r="I41" s="77" t="s">
        <v>330</v>
      </c>
      <c r="J41" s="139" t="s">
        <v>253</v>
      </c>
      <c r="K41" s="148" t="s">
        <v>315</v>
      </c>
      <c r="L41" s="149" t="s">
        <v>240</v>
      </c>
    </row>
    <row r="42" spans="1:13" s="35" customFormat="1" ht="20.149999999999999" customHeight="1">
      <c r="A42" s="330">
        <v>5</v>
      </c>
      <c r="B42" s="56">
        <v>45808</v>
      </c>
      <c r="C42" s="57" t="s">
        <v>320</v>
      </c>
      <c r="D42" s="201" t="s">
        <v>411</v>
      </c>
      <c r="E42" s="58">
        <v>0.39583333333333331</v>
      </c>
      <c r="F42" s="98" t="s">
        <v>74</v>
      </c>
      <c r="G42" s="69" t="s">
        <v>281</v>
      </c>
      <c r="H42" s="70" t="s">
        <v>9</v>
      </c>
      <c r="I42" s="69" t="s">
        <v>297</v>
      </c>
      <c r="J42" s="137" t="s">
        <v>253</v>
      </c>
      <c r="K42" s="124" t="s">
        <v>294</v>
      </c>
      <c r="L42" s="125" t="s">
        <v>389</v>
      </c>
    </row>
    <row r="43" spans="1:13" s="35" customFormat="1" ht="20.149999999999999" customHeight="1">
      <c r="A43" s="334"/>
      <c r="B43" s="59" t="s">
        <v>224</v>
      </c>
      <c r="C43" s="60" t="s">
        <v>224</v>
      </c>
      <c r="D43" s="202" t="s">
        <v>224</v>
      </c>
      <c r="E43" s="61">
        <v>0.5</v>
      </c>
      <c r="F43" s="99" t="s">
        <v>58</v>
      </c>
      <c r="G43" s="71" t="s">
        <v>293</v>
      </c>
      <c r="H43" s="72" t="s">
        <v>9</v>
      </c>
      <c r="I43" s="71" t="s">
        <v>287</v>
      </c>
      <c r="J43" s="138" t="s">
        <v>253</v>
      </c>
      <c r="K43" s="142" t="s">
        <v>298</v>
      </c>
      <c r="L43" s="143" t="s">
        <v>282</v>
      </c>
    </row>
    <row r="44" spans="1:13" s="35" customFormat="1" ht="20.149999999999999" customHeight="1">
      <c r="A44" s="334"/>
      <c r="B44" s="59" t="s">
        <v>224</v>
      </c>
      <c r="C44" s="60" t="s">
        <v>224</v>
      </c>
      <c r="D44" s="202" t="s">
        <v>412</v>
      </c>
      <c r="E44" s="61">
        <v>0.39583333333333331</v>
      </c>
      <c r="F44" s="99" t="s">
        <v>365</v>
      </c>
      <c r="G44" s="71" t="s">
        <v>275</v>
      </c>
      <c r="H44" s="72" t="s">
        <v>9</v>
      </c>
      <c r="I44" s="71" t="s">
        <v>277</v>
      </c>
      <c r="J44" s="138" t="s">
        <v>253</v>
      </c>
      <c r="K44" s="142" t="s">
        <v>292</v>
      </c>
      <c r="L44" s="143" t="s">
        <v>272</v>
      </c>
    </row>
    <row r="45" spans="1:13" s="35" customFormat="1" ht="20.149999999999999" customHeight="1">
      <c r="A45" s="334"/>
      <c r="B45" s="59" t="s">
        <v>224</v>
      </c>
      <c r="C45" s="60" t="s">
        <v>224</v>
      </c>
      <c r="D45" s="202" t="s">
        <v>224</v>
      </c>
      <c r="E45" s="61">
        <v>0.5</v>
      </c>
      <c r="F45" s="99" t="s">
        <v>362</v>
      </c>
      <c r="G45" s="71" t="s">
        <v>291</v>
      </c>
      <c r="H45" s="72" t="s">
        <v>9</v>
      </c>
      <c r="I45" s="71" t="s">
        <v>271</v>
      </c>
      <c r="J45" s="138" t="s">
        <v>253</v>
      </c>
      <c r="K45" s="142" t="s">
        <v>276</v>
      </c>
      <c r="L45" s="143" t="s">
        <v>278</v>
      </c>
    </row>
    <row r="46" spans="1:13" s="35" customFormat="1" ht="20.149999999999999" customHeight="1">
      <c r="A46" s="334"/>
      <c r="B46" s="59">
        <v>45809</v>
      </c>
      <c r="C46" s="60" t="s">
        <v>318</v>
      </c>
      <c r="D46" s="60" t="s">
        <v>269</v>
      </c>
      <c r="E46" s="61">
        <v>0.375</v>
      </c>
      <c r="F46" s="106" t="s">
        <v>75</v>
      </c>
      <c r="G46" s="71" t="s">
        <v>269</v>
      </c>
      <c r="H46" s="72" t="s">
        <v>9</v>
      </c>
      <c r="I46" s="71" t="s">
        <v>265</v>
      </c>
      <c r="J46" s="138" t="s">
        <v>253</v>
      </c>
      <c r="K46" s="202" t="s">
        <v>410</v>
      </c>
      <c r="L46" s="143" t="s">
        <v>264</v>
      </c>
    </row>
    <row r="47" spans="1:13" s="35" customFormat="1" ht="20.149999999999999" customHeight="1">
      <c r="A47" s="334"/>
      <c r="B47" s="207">
        <v>45857</v>
      </c>
      <c r="C47" s="202" t="s">
        <v>320</v>
      </c>
      <c r="D47" s="202" t="s">
        <v>403</v>
      </c>
      <c r="E47" s="205">
        <v>0.76041666666666663</v>
      </c>
      <c r="F47" s="208" t="s">
        <v>355</v>
      </c>
      <c r="G47" s="209" t="s">
        <v>279</v>
      </c>
      <c r="H47" s="210" t="s">
        <v>9</v>
      </c>
      <c r="I47" s="209" t="s">
        <v>263</v>
      </c>
      <c r="J47" s="138" t="s">
        <v>253</v>
      </c>
      <c r="K47" s="202" t="s">
        <v>241</v>
      </c>
      <c r="L47" s="237" t="s">
        <v>268</v>
      </c>
      <c r="M47" s="217" t="s">
        <v>415</v>
      </c>
    </row>
    <row r="48" spans="1:13" s="35" customFormat="1" ht="20.149999999999999" customHeight="1">
      <c r="A48" s="334"/>
      <c r="B48" s="59">
        <v>45809</v>
      </c>
      <c r="C48" s="60" t="s">
        <v>318</v>
      </c>
      <c r="D48" s="60" t="s">
        <v>319</v>
      </c>
      <c r="E48" s="61">
        <v>0.40625</v>
      </c>
      <c r="F48" s="99" t="s">
        <v>59</v>
      </c>
      <c r="G48" s="71" t="s">
        <v>273</v>
      </c>
      <c r="H48" s="72" t="s">
        <v>9</v>
      </c>
      <c r="I48" s="71" t="s">
        <v>329</v>
      </c>
      <c r="J48" s="138" t="s">
        <v>253</v>
      </c>
      <c r="K48" s="142" t="s">
        <v>228</v>
      </c>
      <c r="L48" s="143" t="s">
        <v>240</v>
      </c>
    </row>
    <row r="49" spans="1:13" s="35" customFormat="1" ht="20.149999999999999" customHeight="1">
      <c r="A49" s="334"/>
      <c r="B49" s="59" t="s">
        <v>224</v>
      </c>
      <c r="C49" s="60" t="s">
        <v>224</v>
      </c>
      <c r="D49" s="60" t="s">
        <v>224</v>
      </c>
      <c r="E49" s="61">
        <v>0.52083333333333337</v>
      </c>
      <c r="F49" s="106" t="s">
        <v>364</v>
      </c>
      <c r="G49" s="71" t="s">
        <v>283</v>
      </c>
      <c r="H49" s="72" t="s">
        <v>9</v>
      </c>
      <c r="I49" s="71" t="s">
        <v>289</v>
      </c>
      <c r="J49" s="138" t="s">
        <v>253</v>
      </c>
      <c r="K49" s="142" t="s">
        <v>274</v>
      </c>
      <c r="L49" s="143" t="s">
        <v>226</v>
      </c>
    </row>
    <row r="50" spans="1:13" s="35" customFormat="1" ht="20.149999999999999" customHeight="1">
      <c r="A50" s="334"/>
      <c r="B50" s="207">
        <v>45851</v>
      </c>
      <c r="C50" s="202" t="s">
        <v>318</v>
      </c>
      <c r="D50" s="202" t="s">
        <v>285</v>
      </c>
      <c r="E50" s="205">
        <v>0.65625</v>
      </c>
      <c r="F50" s="208" t="s">
        <v>72</v>
      </c>
      <c r="G50" s="209" t="s">
        <v>295</v>
      </c>
      <c r="H50" s="210" t="s">
        <v>9</v>
      </c>
      <c r="I50" s="209" t="s">
        <v>267</v>
      </c>
      <c r="J50" s="138" t="s">
        <v>253</v>
      </c>
      <c r="K50" s="142" t="s">
        <v>229</v>
      </c>
      <c r="L50" s="143" t="s">
        <v>248</v>
      </c>
      <c r="M50" s="217" t="s">
        <v>415</v>
      </c>
    </row>
    <row r="51" spans="1:13" s="35" customFormat="1" ht="20.149999999999999" customHeight="1" thickBot="1">
      <c r="A51" s="335"/>
      <c r="B51" s="291">
        <v>45899</v>
      </c>
      <c r="C51" s="292" t="s">
        <v>320</v>
      </c>
      <c r="D51" s="292" t="s">
        <v>317</v>
      </c>
      <c r="E51" s="293">
        <v>0.78125</v>
      </c>
      <c r="F51" s="294" t="s">
        <v>57</v>
      </c>
      <c r="G51" s="295" t="s">
        <v>285</v>
      </c>
      <c r="H51" s="288" t="s">
        <v>9</v>
      </c>
      <c r="I51" s="295" t="s">
        <v>330</v>
      </c>
      <c r="J51" s="140" t="s">
        <v>253</v>
      </c>
      <c r="K51" s="292" t="s">
        <v>241</v>
      </c>
      <c r="L51" s="145" t="s">
        <v>268</v>
      </c>
      <c r="M51" s="290" t="s">
        <v>505</v>
      </c>
    </row>
    <row r="52" spans="1:13" s="35" customFormat="1" ht="20.149999999999999" customHeight="1">
      <c r="A52" s="330">
        <v>6</v>
      </c>
      <c r="B52" s="56">
        <v>45816</v>
      </c>
      <c r="C52" s="57" t="s">
        <v>318</v>
      </c>
      <c r="D52" s="57" t="s">
        <v>269</v>
      </c>
      <c r="E52" s="58">
        <v>0.375</v>
      </c>
      <c r="F52" s="105" t="s">
        <v>82</v>
      </c>
      <c r="G52" s="69" t="s">
        <v>289</v>
      </c>
      <c r="H52" s="70" t="s">
        <v>9</v>
      </c>
      <c r="I52" s="69" t="s">
        <v>269</v>
      </c>
      <c r="J52" s="137" t="s">
        <v>253</v>
      </c>
      <c r="K52" s="124" t="s">
        <v>276</v>
      </c>
      <c r="L52" s="125" t="s">
        <v>294</v>
      </c>
    </row>
    <row r="53" spans="1:13" s="35" customFormat="1" ht="20.149999999999999" customHeight="1">
      <c r="A53" s="334"/>
      <c r="B53" s="59" t="s">
        <v>224</v>
      </c>
      <c r="C53" s="60" t="s">
        <v>224</v>
      </c>
      <c r="D53" s="60" t="s">
        <v>224</v>
      </c>
      <c r="E53" s="61">
        <v>0.46875</v>
      </c>
      <c r="F53" s="106" t="s">
        <v>385</v>
      </c>
      <c r="G53" s="71" t="s">
        <v>275</v>
      </c>
      <c r="H53" s="72" t="s">
        <v>9</v>
      </c>
      <c r="I53" s="71" t="s">
        <v>293</v>
      </c>
      <c r="J53" s="138" t="s">
        <v>253</v>
      </c>
      <c r="K53" s="142" t="s">
        <v>239</v>
      </c>
      <c r="L53" s="143" t="s">
        <v>228</v>
      </c>
    </row>
    <row r="54" spans="1:13" s="35" customFormat="1" ht="20.149999999999999" customHeight="1">
      <c r="A54" s="334"/>
      <c r="B54" s="59" t="s">
        <v>224</v>
      </c>
      <c r="C54" s="60" t="s">
        <v>224</v>
      </c>
      <c r="D54" s="60" t="s">
        <v>319</v>
      </c>
      <c r="E54" s="61">
        <v>0.40625</v>
      </c>
      <c r="F54" s="106" t="s">
        <v>394</v>
      </c>
      <c r="G54" s="71" t="s">
        <v>287</v>
      </c>
      <c r="H54" s="72" t="s">
        <v>9</v>
      </c>
      <c r="I54" s="71" t="s">
        <v>329</v>
      </c>
      <c r="J54" s="138" t="s">
        <v>253</v>
      </c>
      <c r="K54" s="142" t="s">
        <v>292</v>
      </c>
      <c r="L54" s="143" t="s">
        <v>282</v>
      </c>
    </row>
    <row r="55" spans="1:13" s="35" customFormat="1" ht="20.149999999999999" customHeight="1">
      <c r="A55" s="334"/>
      <c r="B55" s="59" t="s">
        <v>224</v>
      </c>
      <c r="C55" s="60" t="s">
        <v>224</v>
      </c>
      <c r="D55" s="60" t="s">
        <v>224</v>
      </c>
      <c r="E55" s="61">
        <v>0.52083333333333337</v>
      </c>
      <c r="F55" s="106" t="s">
        <v>395</v>
      </c>
      <c r="G55" s="71" t="s">
        <v>281</v>
      </c>
      <c r="H55" s="72" t="s">
        <v>9</v>
      </c>
      <c r="I55" s="71" t="s">
        <v>291</v>
      </c>
      <c r="J55" s="138" t="s">
        <v>253</v>
      </c>
      <c r="K55" s="142" t="s">
        <v>288</v>
      </c>
      <c r="L55" s="143" t="s">
        <v>226</v>
      </c>
    </row>
    <row r="56" spans="1:13" s="35" customFormat="1" ht="20.149999999999999" customHeight="1">
      <c r="A56" s="334"/>
      <c r="B56" s="59" t="s">
        <v>224</v>
      </c>
      <c r="C56" s="60" t="s">
        <v>224</v>
      </c>
      <c r="D56" s="60" t="s">
        <v>285</v>
      </c>
      <c r="E56" s="61">
        <v>0.65625</v>
      </c>
      <c r="F56" s="106" t="s">
        <v>398</v>
      </c>
      <c r="G56" s="71" t="s">
        <v>265</v>
      </c>
      <c r="H56" s="72" t="s">
        <v>9</v>
      </c>
      <c r="I56" s="71" t="s">
        <v>295</v>
      </c>
      <c r="J56" s="138" t="s">
        <v>253</v>
      </c>
      <c r="K56" s="142" t="s">
        <v>248</v>
      </c>
      <c r="L56" s="143" t="s">
        <v>274</v>
      </c>
    </row>
    <row r="57" spans="1:13" s="35" customFormat="1" ht="20.149999999999999" customHeight="1">
      <c r="A57" s="334"/>
      <c r="B57" s="59" t="s">
        <v>224</v>
      </c>
      <c r="C57" s="60" t="s">
        <v>224</v>
      </c>
      <c r="D57" s="60" t="s">
        <v>224</v>
      </c>
      <c r="E57" s="61">
        <v>0.75</v>
      </c>
      <c r="F57" s="106" t="s">
        <v>383</v>
      </c>
      <c r="G57" s="71" t="s">
        <v>273</v>
      </c>
      <c r="H57" s="72" t="s">
        <v>9</v>
      </c>
      <c r="I57" s="71" t="s">
        <v>285</v>
      </c>
      <c r="J57" s="138" t="s">
        <v>253</v>
      </c>
      <c r="K57" s="142" t="s">
        <v>315</v>
      </c>
      <c r="L57" s="143" t="s">
        <v>296</v>
      </c>
    </row>
    <row r="58" spans="1:13" s="35" customFormat="1" ht="20.149999999999999" customHeight="1">
      <c r="A58" s="334"/>
      <c r="B58" s="207">
        <v>45857</v>
      </c>
      <c r="C58" s="202" t="s">
        <v>320</v>
      </c>
      <c r="D58" s="202" t="s">
        <v>403</v>
      </c>
      <c r="E58" s="205">
        <v>0.66666666666666663</v>
      </c>
      <c r="F58" s="208" t="s">
        <v>396</v>
      </c>
      <c r="G58" s="209" t="s">
        <v>271</v>
      </c>
      <c r="H58" s="210" t="s">
        <v>9</v>
      </c>
      <c r="I58" s="209" t="s">
        <v>267</v>
      </c>
      <c r="J58" s="138" t="s">
        <v>253</v>
      </c>
      <c r="K58" s="202" t="s">
        <v>235</v>
      </c>
      <c r="L58" s="237" t="s">
        <v>280</v>
      </c>
      <c r="M58" s="217" t="s">
        <v>415</v>
      </c>
    </row>
    <row r="59" spans="1:13" s="35" customFormat="1" ht="20.149999999999999" customHeight="1">
      <c r="A59" s="334"/>
      <c r="B59" s="59">
        <v>45816</v>
      </c>
      <c r="C59" s="60" t="s">
        <v>318</v>
      </c>
      <c r="D59" s="60" t="s">
        <v>317</v>
      </c>
      <c r="E59" s="61">
        <v>0.58333333333333337</v>
      </c>
      <c r="F59" s="106" t="s">
        <v>382</v>
      </c>
      <c r="G59" s="71" t="s">
        <v>330</v>
      </c>
      <c r="H59" s="72" t="s">
        <v>9</v>
      </c>
      <c r="I59" s="71" t="s">
        <v>279</v>
      </c>
      <c r="J59" s="138" t="s">
        <v>253</v>
      </c>
      <c r="K59" s="142" t="s">
        <v>272</v>
      </c>
      <c r="L59" s="237" t="s">
        <v>272</v>
      </c>
      <c r="M59" s="217" t="s">
        <v>416</v>
      </c>
    </row>
    <row r="60" spans="1:13" s="35" customFormat="1" ht="20.149999999999999" customHeight="1">
      <c r="A60" s="334"/>
      <c r="B60" s="59" t="s">
        <v>224</v>
      </c>
      <c r="C60" s="60" t="s">
        <v>224</v>
      </c>
      <c r="D60" s="60" t="s">
        <v>399</v>
      </c>
      <c r="E60" s="61">
        <v>0.375</v>
      </c>
      <c r="F60" s="106" t="s">
        <v>384</v>
      </c>
      <c r="G60" s="71" t="s">
        <v>277</v>
      </c>
      <c r="H60" s="72" t="s">
        <v>9</v>
      </c>
      <c r="I60" s="71" t="s">
        <v>263</v>
      </c>
      <c r="J60" s="138" t="s">
        <v>253</v>
      </c>
      <c r="K60" s="142" t="s">
        <v>298</v>
      </c>
      <c r="L60" s="143" t="s">
        <v>240</v>
      </c>
    </row>
    <row r="61" spans="1:13" s="35" customFormat="1" ht="20.149999999999999" customHeight="1" thickBot="1">
      <c r="A61" s="335"/>
      <c r="B61" s="62" t="s">
        <v>224</v>
      </c>
      <c r="C61" s="63" t="s">
        <v>224</v>
      </c>
      <c r="D61" s="63" t="s">
        <v>224</v>
      </c>
      <c r="E61" s="64">
        <v>0.45833333333333331</v>
      </c>
      <c r="F61" s="107" t="s">
        <v>397</v>
      </c>
      <c r="G61" s="77" t="s">
        <v>297</v>
      </c>
      <c r="H61" s="75" t="s">
        <v>9</v>
      </c>
      <c r="I61" s="77" t="s">
        <v>283</v>
      </c>
      <c r="J61" s="140" t="s">
        <v>253</v>
      </c>
      <c r="K61" s="144" t="s">
        <v>278</v>
      </c>
      <c r="L61" s="145" t="s">
        <v>264</v>
      </c>
    </row>
    <row r="62" spans="1:13" s="35" customFormat="1" ht="20.149999999999999" customHeight="1">
      <c r="A62" s="333">
        <v>7</v>
      </c>
      <c r="B62" s="56">
        <v>45822</v>
      </c>
      <c r="C62" s="57" t="s">
        <v>320</v>
      </c>
      <c r="D62" s="57" t="s">
        <v>401</v>
      </c>
      <c r="E62" s="58">
        <v>0.75</v>
      </c>
      <c r="F62" s="105" t="s">
        <v>79</v>
      </c>
      <c r="G62" s="69" t="s">
        <v>263</v>
      </c>
      <c r="H62" s="70" t="s">
        <v>9</v>
      </c>
      <c r="I62" s="69" t="s">
        <v>273</v>
      </c>
      <c r="J62" s="137" t="s">
        <v>253</v>
      </c>
      <c r="K62" s="154" t="s">
        <v>228</v>
      </c>
      <c r="L62" s="155" t="s">
        <v>228</v>
      </c>
      <c r="M62" s="151" t="s">
        <v>316</v>
      </c>
    </row>
    <row r="63" spans="1:13" s="35" customFormat="1" ht="20.149999999999999" customHeight="1">
      <c r="A63" s="334"/>
      <c r="B63" s="59" t="s">
        <v>224</v>
      </c>
      <c r="C63" s="60" t="s">
        <v>224</v>
      </c>
      <c r="D63" s="60" t="s">
        <v>402</v>
      </c>
      <c r="E63" s="61">
        <v>0.66666666666666663</v>
      </c>
      <c r="F63" s="106" t="s">
        <v>96</v>
      </c>
      <c r="G63" s="71" t="s">
        <v>267</v>
      </c>
      <c r="H63" s="72" t="s">
        <v>9</v>
      </c>
      <c r="I63" s="71" t="s">
        <v>281</v>
      </c>
      <c r="J63" s="138" t="s">
        <v>253</v>
      </c>
      <c r="K63" s="152" t="s">
        <v>278</v>
      </c>
      <c r="L63" s="153" t="s">
        <v>278</v>
      </c>
      <c r="M63" s="151" t="s">
        <v>316</v>
      </c>
    </row>
    <row r="64" spans="1:13" s="35" customFormat="1" ht="20.149999999999999" customHeight="1">
      <c r="A64" s="334"/>
      <c r="B64" s="59" t="s">
        <v>224</v>
      </c>
      <c r="C64" s="60" t="s">
        <v>224</v>
      </c>
      <c r="D64" s="60" t="s">
        <v>269</v>
      </c>
      <c r="E64" s="205">
        <v>0.5625</v>
      </c>
      <c r="F64" s="106" t="s">
        <v>95</v>
      </c>
      <c r="G64" s="71" t="s">
        <v>269</v>
      </c>
      <c r="H64" s="72" t="s">
        <v>9</v>
      </c>
      <c r="I64" s="71" t="s">
        <v>283</v>
      </c>
      <c r="J64" s="138" t="s">
        <v>253</v>
      </c>
      <c r="K64" s="161" t="s">
        <v>288</v>
      </c>
      <c r="L64" s="160" t="s">
        <v>276</v>
      </c>
    </row>
    <row r="65" spans="1:13" s="35" customFormat="1" ht="20.149999999999999" customHeight="1">
      <c r="A65" s="334"/>
      <c r="B65" s="59" t="s">
        <v>224</v>
      </c>
      <c r="C65" s="60" t="s">
        <v>224</v>
      </c>
      <c r="D65" s="60" t="s">
        <v>224</v>
      </c>
      <c r="E65" s="205">
        <v>0.65625</v>
      </c>
      <c r="F65" s="106" t="s">
        <v>368</v>
      </c>
      <c r="G65" s="71" t="s">
        <v>275</v>
      </c>
      <c r="H65" s="72" t="s">
        <v>9</v>
      </c>
      <c r="I65" s="71" t="s">
        <v>287</v>
      </c>
      <c r="J65" s="138" t="s">
        <v>253</v>
      </c>
      <c r="K65" s="142" t="s">
        <v>239</v>
      </c>
      <c r="L65" s="143" t="s">
        <v>240</v>
      </c>
    </row>
    <row r="66" spans="1:13" s="35" customFormat="1" ht="20.149999999999999" customHeight="1">
      <c r="A66" s="334"/>
      <c r="B66" s="59">
        <v>45823</v>
      </c>
      <c r="C66" s="60" t="s">
        <v>318</v>
      </c>
      <c r="D66" s="60" t="s">
        <v>319</v>
      </c>
      <c r="E66" s="61">
        <v>0.40625</v>
      </c>
      <c r="F66" s="106" t="s">
        <v>369</v>
      </c>
      <c r="G66" s="71" t="s">
        <v>330</v>
      </c>
      <c r="H66" s="72" t="s">
        <v>9</v>
      </c>
      <c r="I66" s="71" t="s">
        <v>329</v>
      </c>
      <c r="J66" s="138" t="s">
        <v>253</v>
      </c>
      <c r="K66" s="161" t="s">
        <v>298</v>
      </c>
      <c r="L66" s="160" t="s">
        <v>292</v>
      </c>
    </row>
    <row r="67" spans="1:13" s="35" customFormat="1" ht="20.149999999999999" customHeight="1">
      <c r="A67" s="334"/>
      <c r="B67" s="59" t="s">
        <v>224</v>
      </c>
      <c r="C67" s="60" t="s">
        <v>224</v>
      </c>
      <c r="D67" s="60" t="s">
        <v>224</v>
      </c>
      <c r="E67" s="61">
        <v>0.52083333333333337</v>
      </c>
      <c r="F67" s="106" t="s">
        <v>370</v>
      </c>
      <c r="G67" s="71" t="s">
        <v>291</v>
      </c>
      <c r="H67" s="71" t="s">
        <v>9</v>
      </c>
      <c r="I67" s="71" t="s">
        <v>297</v>
      </c>
      <c r="J67" s="138" t="s">
        <v>253</v>
      </c>
      <c r="K67" s="142" t="s">
        <v>229</v>
      </c>
      <c r="L67" s="143" t="s">
        <v>226</v>
      </c>
    </row>
    <row r="68" spans="1:13" s="35" customFormat="1" ht="20.149999999999999" customHeight="1">
      <c r="A68" s="334"/>
      <c r="B68" s="59" t="s">
        <v>224</v>
      </c>
      <c r="C68" s="60" t="s">
        <v>224</v>
      </c>
      <c r="D68" s="60" t="s">
        <v>285</v>
      </c>
      <c r="E68" s="61">
        <v>0.65625</v>
      </c>
      <c r="F68" s="106" t="s">
        <v>372</v>
      </c>
      <c r="G68" s="71" t="s">
        <v>295</v>
      </c>
      <c r="H68" s="71" t="s">
        <v>9</v>
      </c>
      <c r="I68" s="71" t="s">
        <v>289</v>
      </c>
      <c r="J68" s="138" t="s">
        <v>253</v>
      </c>
      <c r="K68" s="142" t="s">
        <v>248</v>
      </c>
      <c r="L68" s="143" t="s">
        <v>278</v>
      </c>
    </row>
    <row r="69" spans="1:13" s="35" customFormat="1" ht="20.149999999999999" customHeight="1">
      <c r="A69" s="334"/>
      <c r="B69" s="59" t="s">
        <v>224</v>
      </c>
      <c r="C69" s="60" t="s">
        <v>224</v>
      </c>
      <c r="D69" s="60" t="s">
        <v>224</v>
      </c>
      <c r="E69" s="61">
        <v>0.75</v>
      </c>
      <c r="F69" s="106" t="s">
        <v>81</v>
      </c>
      <c r="G69" s="71" t="s">
        <v>285</v>
      </c>
      <c r="H69" s="71" t="s">
        <v>9</v>
      </c>
      <c r="I69" s="71" t="s">
        <v>277</v>
      </c>
      <c r="J69" s="138" t="s">
        <v>253</v>
      </c>
      <c r="K69" s="142" t="s">
        <v>238</v>
      </c>
      <c r="L69" s="143" t="s">
        <v>228</v>
      </c>
    </row>
    <row r="70" spans="1:13" s="35" customFormat="1" ht="20.149999999999999" customHeight="1">
      <c r="A70" s="334"/>
      <c r="B70" s="59" t="s">
        <v>224</v>
      </c>
      <c r="C70" s="60" t="s">
        <v>224</v>
      </c>
      <c r="D70" s="60" t="s">
        <v>403</v>
      </c>
      <c r="E70" s="61">
        <v>0.625</v>
      </c>
      <c r="F70" s="106" t="s">
        <v>371</v>
      </c>
      <c r="G70" s="71" t="s">
        <v>265</v>
      </c>
      <c r="H70" s="71" t="s">
        <v>9</v>
      </c>
      <c r="I70" s="71" t="s">
        <v>271</v>
      </c>
      <c r="J70" s="138" t="s">
        <v>253</v>
      </c>
      <c r="K70" s="142" t="s">
        <v>294</v>
      </c>
      <c r="L70" s="143" t="s">
        <v>280</v>
      </c>
    </row>
    <row r="71" spans="1:13" s="35" customFormat="1" ht="20.149999999999999" customHeight="1" thickBot="1">
      <c r="A71" s="335"/>
      <c r="B71" s="62" t="s">
        <v>224</v>
      </c>
      <c r="C71" s="63" t="s">
        <v>224</v>
      </c>
      <c r="D71" s="63" t="s">
        <v>224</v>
      </c>
      <c r="E71" s="64">
        <v>0.72916666666666663</v>
      </c>
      <c r="F71" s="107" t="s">
        <v>379</v>
      </c>
      <c r="G71" s="77" t="s">
        <v>279</v>
      </c>
      <c r="H71" s="77" t="s">
        <v>9</v>
      </c>
      <c r="I71" s="77" t="s">
        <v>293</v>
      </c>
      <c r="J71" s="140" t="s">
        <v>253</v>
      </c>
      <c r="K71" s="144" t="s">
        <v>272</v>
      </c>
      <c r="L71" s="145" t="s">
        <v>266</v>
      </c>
    </row>
    <row r="72" spans="1:13" s="35" customFormat="1" ht="20.149999999999999" customHeight="1">
      <c r="A72" s="333">
        <v>8</v>
      </c>
      <c r="B72" s="56">
        <v>45829</v>
      </c>
      <c r="C72" s="57" t="s">
        <v>320</v>
      </c>
      <c r="D72" s="57" t="s">
        <v>269</v>
      </c>
      <c r="E72" s="58">
        <v>0.375</v>
      </c>
      <c r="F72" s="105" t="s">
        <v>105</v>
      </c>
      <c r="G72" s="69" t="s">
        <v>297</v>
      </c>
      <c r="H72" s="70" t="s">
        <v>9</v>
      </c>
      <c r="I72" s="69" t="s">
        <v>269</v>
      </c>
      <c r="J72" s="141" t="s">
        <v>253</v>
      </c>
      <c r="K72" s="146" t="s">
        <v>264</v>
      </c>
      <c r="L72" s="147" t="s">
        <v>229</v>
      </c>
    </row>
    <row r="73" spans="1:13" s="35" customFormat="1" ht="20.149999999999999" customHeight="1">
      <c r="A73" s="334"/>
      <c r="B73" s="59" t="s">
        <v>224</v>
      </c>
      <c r="C73" s="60" t="s">
        <v>224</v>
      </c>
      <c r="D73" s="60" t="s">
        <v>224</v>
      </c>
      <c r="E73" s="61">
        <v>0.46875</v>
      </c>
      <c r="F73" s="106" t="s">
        <v>374</v>
      </c>
      <c r="G73" s="71" t="s">
        <v>263</v>
      </c>
      <c r="H73" s="72" t="s">
        <v>9</v>
      </c>
      <c r="I73" s="71" t="s">
        <v>330</v>
      </c>
      <c r="J73" s="138" t="s">
        <v>253</v>
      </c>
      <c r="K73" s="142" t="s">
        <v>239</v>
      </c>
      <c r="L73" s="143" t="s">
        <v>298</v>
      </c>
    </row>
    <row r="74" spans="1:13" s="35" customFormat="1" ht="20.149999999999999" customHeight="1">
      <c r="A74" s="334"/>
      <c r="B74" s="59" t="s">
        <v>224</v>
      </c>
      <c r="C74" s="60" t="s">
        <v>224</v>
      </c>
      <c r="D74" s="60" t="s">
        <v>321</v>
      </c>
      <c r="E74" s="61">
        <v>0.41666666666666669</v>
      </c>
      <c r="F74" s="106" t="s">
        <v>103</v>
      </c>
      <c r="G74" s="71" t="s">
        <v>283</v>
      </c>
      <c r="H74" s="72" t="s">
        <v>9</v>
      </c>
      <c r="I74" s="71" t="s">
        <v>295</v>
      </c>
      <c r="J74" s="138" t="s">
        <v>253</v>
      </c>
      <c r="K74" s="152" t="s">
        <v>294</v>
      </c>
      <c r="L74" s="153" t="s">
        <v>294</v>
      </c>
      <c r="M74" s="151" t="s">
        <v>316</v>
      </c>
    </row>
    <row r="75" spans="1:13" s="35" customFormat="1" ht="20.149999999999999" customHeight="1">
      <c r="A75" s="334"/>
      <c r="B75" s="59">
        <v>45830</v>
      </c>
      <c r="C75" s="60" t="s">
        <v>318</v>
      </c>
      <c r="D75" s="60" t="s">
        <v>331</v>
      </c>
      <c r="E75" s="61">
        <v>0.47916666666666669</v>
      </c>
      <c r="F75" s="106" t="s">
        <v>377</v>
      </c>
      <c r="G75" s="71" t="s">
        <v>273</v>
      </c>
      <c r="H75" s="72" t="s">
        <v>9</v>
      </c>
      <c r="I75" s="71" t="s">
        <v>293</v>
      </c>
      <c r="J75" s="138" t="s">
        <v>253</v>
      </c>
      <c r="K75" s="152" t="s">
        <v>315</v>
      </c>
      <c r="L75" s="153" t="s">
        <v>266</v>
      </c>
      <c r="M75" s="151" t="s">
        <v>316</v>
      </c>
    </row>
    <row r="76" spans="1:13" s="35" customFormat="1" ht="20.149999999999999" customHeight="1">
      <c r="A76" s="334"/>
      <c r="B76" s="59" t="s">
        <v>224</v>
      </c>
      <c r="C76" s="60" t="s">
        <v>224</v>
      </c>
      <c r="D76" s="60" t="s">
        <v>224</v>
      </c>
      <c r="E76" s="61">
        <v>0.58333333333333337</v>
      </c>
      <c r="F76" s="106" t="s">
        <v>102</v>
      </c>
      <c r="G76" s="71" t="s">
        <v>281</v>
      </c>
      <c r="H76" s="72" t="s">
        <v>9</v>
      </c>
      <c r="I76" s="71" t="s">
        <v>265</v>
      </c>
      <c r="J76" s="138" t="s">
        <v>253</v>
      </c>
      <c r="K76" s="142" t="s">
        <v>278</v>
      </c>
      <c r="L76" s="143" t="s">
        <v>389</v>
      </c>
    </row>
    <row r="77" spans="1:13" s="35" customFormat="1" ht="20.149999999999999" customHeight="1">
      <c r="A77" s="334"/>
      <c r="B77" s="59" t="s">
        <v>224</v>
      </c>
      <c r="C77" s="60" t="s">
        <v>224</v>
      </c>
      <c r="D77" s="60" t="s">
        <v>224</v>
      </c>
      <c r="E77" s="61">
        <v>0.6875</v>
      </c>
      <c r="F77" s="106" t="s">
        <v>378</v>
      </c>
      <c r="G77" s="71" t="s">
        <v>277</v>
      </c>
      <c r="H77" s="72" t="s">
        <v>9</v>
      </c>
      <c r="I77" s="71" t="s">
        <v>287</v>
      </c>
      <c r="J77" s="138" t="s">
        <v>253</v>
      </c>
      <c r="K77" s="152" t="s">
        <v>282</v>
      </c>
      <c r="L77" s="153" t="s">
        <v>282</v>
      </c>
      <c r="M77" s="151" t="s">
        <v>316</v>
      </c>
    </row>
    <row r="78" spans="1:13" s="35" customFormat="1" ht="20.149999999999999" customHeight="1">
      <c r="A78" s="334"/>
      <c r="B78" s="59" t="s">
        <v>224</v>
      </c>
      <c r="C78" s="60" t="s">
        <v>224</v>
      </c>
      <c r="D78" s="60" t="s">
        <v>319</v>
      </c>
      <c r="E78" s="61">
        <v>0.40625</v>
      </c>
      <c r="F78" s="106" t="s">
        <v>373</v>
      </c>
      <c r="G78" s="71" t="s">
        <v>285</v>
      </c>
      <c r="H78" s="72" t="s">
        <v>9</v>
      </c>
      <c r="I78" s="71" t="s">
        <v>329</v>
      </c>
      <c r="J78" s="138" t="s">
        <v>253</v>
      </c>
      <c r="K78" s="142" t="s">
        <v>241</v>
      </c>
      <c r="L78" s="143" t="s">
        <v>292</v>
      </c>
    </row>
    <row r="79" spans="1:13" s="35" customFormat="1" ht="20.149999999999999" customHeight="1">
      <c r="A79" s="334"/>
      <c r="B79" s="59" t="s">
        <v>224</v>
      </c>
      <c r="C79" s="60" t="s">
        <v>224</v>
      </c>
      <c r="D79" s="60" t="s">
        <v>224</v>
      </c>
      <c r="E79" s="61">
        <v>0.52083333333333337</v>
      </c>
      <c r="F79" s="106" t="s">
        <v>376</v>
      </c>
      <c r="G79" s="71" t="s">
        <v>267</v>
      </c>
      <c r="H79" s="72" t="s">
        <v>9</v>
      </c>
      <c r="I79" s="71" t="s">
        <v>291</v>
      </c>
      <c r="J79" s="138" t="s">
        <v>253</v>
      </c>
      <c r="K79" s="142" t="s">
        <v>248</v>
      </c>
      <c r="L79" s="143" t="s">
        <v>226</v>
      </c>
    </row>
    <row r="80" spans="1:13" s="35" customFormat="1" ht="20.149999999999999" customHeight="1">
      <c r="A80" s="334"/>
      <c r="B80" s="59" t="s">
        <v>224</v>
      </c>
      <c r="C80" s="60" t="s">
        <v>224</v>
      </c>
      <c r="D80" s="60" t="s">
        <v>403</v>
      </c>
      <c r="E80" s="61">
        <v>0.625</v>
      </c>
      <c r="F80" s="106" t="s">
        <v>392</v>
      </c>
      <c r="G80" s="71" t="s">
        <v>271</v>
      </c>
      <c r="H80" s="72" t="s">
        <v>9</v>
      </c>
      <c r="I80" s="71" t="s">
        <v>289</v>
      </c>
      <c r="J80" s="138" t="s">
        <v>253</v>
      </c>
      <c r="K80" s="142" t="s">
        <v>235</v>
      </c>
      <c r="L80" s="143" t="s">
        <v>276</v>
      </c>
    </row>
    <row r="81" spans="1:13" s="35" customFormat="1" ht="20.149999999999999" customHeight="1" thickBot="1">
      <c r="A81" s="336"/>
      <c r="B81" s="65" t="s">
        <v>224</v>
      </c>
      <c r="C81" s="66" t="s">
        <v>224</v>
      </c>
      <c r="D81" s="66" t="s">
        <v>224</v>
      </c>
      <c r="E81" s="67">
        <v>0.72916666666666663</v>
      </c>
      <c r="F81" s="107" t="s">
        <v>375</v>
      </c>
      <c r="G81" s="78" t="s">
        <v>279</v>
      </c>
      <c r="H81" s="79" t="s">
        <v>9</v>
      </c>
      <c r="I81" s="78" t="s">
        <v>275</v>
      </c>
      <c r="J81" s="139" t="s">
        <v>253</v>
      </c>
      <c r="K81" s="148" t="s">
        <v>228</v>
      </c>
      <c r="L81" s="149" t="s">
        <v>272</v>
      </c>
    </row>
    <row r="82" spans="1:13" s="35" customFormat="1" ht="20.149999999999999" customHeight="1">
      <c r="A82" s="333">
        <v>9</v>
      </c>
      <c r="B82" s="56">
        <v>45836</v>
      </c>
      <c r="C82" s="57" t="s">
        <v>320</v>
      </c>
      <c r="D82" s="57" t="s">
        <v>404</v>
      </c>
      <c r="E82" s="58">
        <v>0.75</v>
      </c>
      <c r="F82" s="105" t="s">
        <v>357</v>
      </c>
      <c r="G82" s="69" t="s">
        <v>275</v>
      </c>
      <c r="H82" s="70" t="s">
        <v>9</v>
      </c>
      <c r="I82" s="69" t="s">
        <v>263</v>
      </c>
      <c r="J82" s="137" t="s">
        <v>253</v>
      </c>
      <c r="K82" s="154" t="s">
        <v>272</v>
      </c>
      <c r="L82" s="155" t="s">
        <v>272</v>
      </c>
      <c r="M82" s="151" t="s">
        <v>316</v>
      </c>
    </row>
    <row r="83" spans="1:13" s="35" customFormat="1" ht="20.149999999999999" customHeight="1">
      <c r="A83" s="334"/>
      <c r="B83" s="59">
        <v>45837</v>
      </c>
      <c r="C83" s="60" t="s">
        <v>318</v>
      </c>
      <c r="D83" s="60" t="s">
        <v>269</v>
      </c>
      <c r="E83" s="205">
        <v>0.3611111111111111</v>
      </c>
      <c r="F83" s="106" t="s">
        <v>112</v>
      </c>
      <c r="G83" s="71" t="s">
        <v>295</v>
      </c>
      <c r="H83" s="72" t="s">
        <v>9</v>
      </c>
      <c r="I83" s="71" t="s">
        <v>269</v>
      </c>
      <c r="J83" s="138" t="s">
        <v>253</v>
      </c>
      <c r="K83" s="142" t="s">
        <v>235</v>
      </c>
      <c r="L83" s="143" t="s">
        <v>274</v>
      </c>
    </row>
    <row r="84" spans="1:13" s="35" customFormat="1" ht="20.149999999999999" customHeight="1">
      <c r="A84" s="334"/>
      <c r="B84" s="59" t="s">
        <v>224</v>
      </c>
      <c r="C84" s="60" t="s">
        <v>224</v>
      </c>
      <c r="D84" s="60" t="s">
        <v>224</v>
      </c>
      <c r="E84" s="205">
        <v>0.4513888888888889</v>
      </c>
      <c r="F84" s="106" t="s">
        <v>367</v>
      </c>
      <c r="G84" s="71" t="s">
        <v>273</v>
      </c>
      <c r="H84" s="72" t="s">
        <v>9</v>
      </c>
      <c r="I84" s="71" t="s">
        <v>279</v>
      </c>
      <c r="J84" s="138" t="s">
        <v>253</v>
      </c>
      <c r="K84" s="142" t="s">
        <v>238</v>
      </c>
      <c r="L84" s="143" t="s">
        <v>239</v>
      </c>
    </row>
    <row r="85" spans="1:13" s="35" customFormat="1" ht="20.149999999999999" customHeight="1">
      <c r="A85" s="334"/>
      <c r="B85" s="59" t="s">
        <v>224</v>
      </c>
      <c r="C85" s="60" t="s">
        <v>224</v>
      </c>
      <c r="D85" s="60" t="s">
        <v>319</v>
      </c>
      <c r="E85" s="61">
        <v>0.40625</v>
      </c>
      <c r="F85" s="106" t="s">
        <v>393</v>
      </c>
      <c r="G85" s="71" t="s">
        <v>329</v>
      </c>
      <c r="H85" s="72" t="s">
        <v>9</v>
      </c>
      <c r="I85" s="71" t="s">
        <v>277</v>
      </c>
      <c r="J85" s="138" t="s">
        <v>253</v>
      </c>
      <c r="K85" s="142" t="s">
        <v>292</v>
      </c>
      <c r="L85" s="143" t="s">
        <v>266</v>
      </c>
    </row>
    <row r="86" spans="1:13" s="35" customFormat="1" ht="20.149999999999999" customHeight="1">
      <c r="A86" s="334"/>
      <c r="B86" s="59" t="s">
        <v>224</v>
      </c>
      <c r="C86" s="60" t="s">
        <v>224</v>
      </c>
      <c r="D86" s="60" t="s">
        <v>224</v>
      </c>
      <c r="E86" s="61">
        <v>0.52083333333333337</v>
      </c>
      <c r="F86" s="106" t="s">
        <v>380</v>
      </c>
      <c r="G86" s="71" t="s">
        <v>265</v>
      </c>
      <c r="H86" s="72" t="s">
        <v>9</v>
      </c>
      <c r="I86" s="71" t="s">
        <v>291</v>
      </c>
      <c r="J86" s="138" t="s">
        <v>253</v>
      </c>
      <c r="K86" s="142" t="s">
        <v>278</v>
      </c>
      <c r="L86" s="143" t="s">
        <v>226</v>
      </c>
    </row>
    <row r="87" spans="1:13" s="35" customFormat="1" ht="20.149999999999999" customHeight="1">
      <c r="A87" s="334"/>
      <c r="B87" s="59" t="s">
        <v>224</v>
      </c>
      <c r="C87" s="60" t="s">
        <v>224</v>
      </c>
      <c r="D87" s="60" t="s">
        <v>285</v>
      </c>
      <c r="E87" s="61">
        <v>0.38541666666666669</v>
      </c>
      <c r="F87" s="106" t="s">
        <v>366</v>
      </c>
      <c r="G87" s="71" t="s">
        <v>293</v>
      </c>
      <c r="H87" s="72" t="s">
        <v>9</v>
      </c>
      <c r="I87" s="71" t="s">
        <v>285</v>
      </c>
      <c r="J87" s="138" t="s">
        <v>253</v>
      </c>
      <c r="K87" s="142" t="s">
        <v>241</v>
      </c>
      <c r="L87" s="143" t="s">
        <v>298</v>
      </c>
    </row>
    <row r="88" spans="1:13" s="35" customFormat="1" ht="20.149999999999999" customHeight="1">
      <c r="A88" s="334"/>
      <c r="B88" s="59" t="s">
        <v>224</v>
      </c>
      <c r="C88" s="60" t="s">
        <v>224</v>
      </c>
      <c r="D88" s="60" t="s">
        <v>224</v>
      </c>
      <c r="E88" s="61">
        <v>0.47916666666666669</v>
      </c>
      <c r="F88" s="106" t="s">
        <v>113</v>
      </c>
      <c r="G88" s="71" t="s">
        <v>267</v>
      </c>
      <c r="H88" s="72" t="s">
        <v>9</v>
      </c>
      <c r="I88" s="71" t="s">
        <v>297</v>
      </c>
      <c r="J88" s="138" t="s">
        <v>253</v>
      </c>
      <c r="K88" s="142" t="s">
        <v>248</v>
      </c>
      <c r="L88" s="143" t="s">
        <v>294</v>
      </c>
    </row>
    <row r="89" spans="1:13" s="35" customFormat="1" ht="20.149999999999999" customHeight="1">
      <c r="A89" s="334"/>
      <c r="B89" s="59" t="s">
        <v>224</v>
      </c>
      <c r="C89" s="60" t="s">
        <v>224</v>
      </c>
      <c r="D89" s="60" t="s">
        <v>317</v>
      </c>
      <c r="E89" s="61">
        <v>0.58333333333333337</v>
      </c>
      <c r="F89" s="106" t="s">
        <v>114</v>
      </c>
      <c r="G89" s="71" t="s">
        <v>289</v>
      </c>
      <c r="H89" s="72" t="s">
        <v>9</v>
      </c>
      <c r="I89" s="71" t="s">
        <v>281</v>
      </c>
      <c r="J89" s="138" t="s">
        <v>253</v>
      </c>
      <c r="K89" s="142" t="s">
        <v>229</v>
      </c>
      <c r="L89" s="143" t="s">
        <v>389</v>
      </c>
    </row>
    <row r="90" spans="1:13" s="35" customFormat="1" ht="20.149999999999999" customHeight="1">
      <c r="A90" s="334"/>
      <c r="B90" s="59" t="s">
        <v>224</v>
      </c>
      <c r="C90" s="60" t="s">
        <v>224</v>
      </c>
      <c r="D90" s="60" t="s">
        <v>224</v>
      </c>
      <c r="E90" s="61">
        <v>0.6875</v>
      </c>
      <c r="F90" s="106" t="s">
        <v>356</v>
      </c>
      <c r="G90" s="71" t="s">
        <v>287</v>
      </c>
      <c r="H90" s="72" t="s">
        <v>9</v>
      </c>
      <c r="I90" s="71" t="s">
        <v>330</v>
      </c>
      <c r="J90" s="138" t="s">
        <v>253</v>
      </c>
      <c r="K90" s="142" t="s">
        <v>228</v>
      </c>
      <c r="L90" s="143" t="s">
        <v>282</v>
      </c>
    </row>
    <row r="91" spans="1:13" s="35" customFormat="1" ht="20.149999999999999" customHeight="1" thickBot="1">
      <c r="A91" s="335"/>
      <c r="B91" s="62" t="s">
        <v>224</v>
      </c>
      <c r="C91" s="63" t="s">
        <v>224</v>
      </c>
      <c r="D91" s="63" t="s">
        <v>321</v>
      </c>
      <c r="E91" s="64">
        <v>0.41666666666666669</v>
      </c>
      <c r="F91" s="107" t="s">
        <v>381</v>
      </c>
      <c r="G91" s="77" t="s">
        <v>283</v>
      </c>
      <c r="H91" s="75" t="s">
        <v>9</v>
      </c>
      <c r="I91" s="77" t="s">
        <v>271</v>
      </c>
      <c r="J91" s="140" t="s">
        <v>253</v>
      </c>
      <c r="K91" s="195" t="s">
        <v>264</v>
      </c>
      <c r="L91" s="196" t="s">
        <v>264</v>
      </c>
      <c r="M91" s="151" t="s">
        <v>316</v>
      </c>
    </row>
    <row r="92" spans="1:13" s="35" customFormat="1" ht="20.149999999999999" customHeight="1">
      <c r="A92" s="330">
        <v>10</v>
      </c>
      <c r="B92" s="56">
        <v>45906</v>
      </c>
      <c r="C92" s="57" t="s">
        <v>320</v>
      </c>
      <c r="D92" s="57" t="s">
        <v>322</v>
      </c>
      <c r="E92" s="58">
        <v>0.39583333333333331</v>
      </c>
      <c r="F92" s="105" t="s">
        <v>117</v>
      </c>
      <c r="G92" s="69" t="s">
        <v>293</v>
      </c>
      <c r="H92" s="70" t="s">
        <v>9</v>
      </c>
      <c r="I92" s="69" t="s">
        <v>330</v>
      </c>
      <c r="J92" s="141" t="s">
        <v>253</v>
      </c>
      <c r="K92" s="254" t="s">
        <v>228</v>
      </c>
      <c r="L92" s="255" t="s">
        <v>228</v>
      </c>
      <c r="M92" s="151" t="s">
        <v>316</v>
      </c>
    </row>
    <row r="93" spans="1:13" s="35" customFormat="1" ht="20.149999999999999" customHeight="1">
      <c r="A93" s="331"/>
      <c r="B93" s="59" t="s">
        <v>224</v>
      </c>
      <c r="C93" s="60" t="s">
        <v>224</v>
      </c>
      <c r="D93" s="60" t="s">
        <v>224</v>
      </c>
      <c r="E93" s="61">
        <v>0.5</v>
      </c>
      <c r="F93" s="106" t="s">
        <v>122</v>
      </c>
      <c r="G93" s="71" t="s">
        <v>291</v>
      </c>
      <c r="H93" s="72" t="s">
        <v>9</v>
      </c>
      <c r="I93" s="71" t="s">
        <v>289</v>
      </c>
      <c r="J93" s="138" t="s">
        <v>253</v>
      </c>
      <c r="K93" s="142" t="s">
        <v>274</v>
      </c>
      <c r="L93" s="143" t="s">
        <v>276</v>
      </c>
    </row>
    <row r="94" spans="1:13" s="35" customFormat="1" ht="20.149999999999999" customHeight="1">
      <c r="A94" s="331"/>
      <c r="B94" s="59" t="s">
        <v>224</v>
      </c>
      <c r="C94" s="60" t="s">
        <v>224</v>
      </c>
      <c r="D94" s="60" t="s">
        <v>224</v>
      </c>
      <c r="E94" s="61">
        <v>0.60416666666666663</v>
      </c>
      <c r="F94" s="106" t="s">
        <v>119</v>
      </c>
      <c r="G94" s="71" t="s">
        <v>275</v>
      </c>
      <c r="H94" s="72" t="s">
        <v>9</v>
      </c>
      <c r="I94" s="71" t="s">
        <v>273</v>
      </c>
      <c r="J94" s="138" t="s">
        <v>253</v>
      </c>
      <c r="K94" s="152" t="s">
        <v>426</v>
      </c>
      <c r="L94" s="153" t="s">
        <v>427</v>
      </c>
      <c r="M94" s="151" t="s">
        <v>316</v>
      </c>
    </row>
    <row r="95" spans="1:13" s="35" customFormat="1" ht="20.149999999999999" customHeight="1">
      <c r="A95" s="331"/>
      <c r="B95" s="59">
        <v>45907</v>
      </c>
      <c r="C95" s="60" t="s">
        <v>318</v>
      </c>
      <c r="D95" s="60" t="s">
        <v>319</v>
      </c>
      <c r="E95" s="61">
        <v>0.40625</v>
      </c>
      <c r="F95" s="106" t="s">
        <v>121</v>
      </c>
      <c r="G95" s="71" t="s">
        <v>263</v>
      </c>
      <c r="H95" s="72" t="s">
        <v>9</v>
      </c>
      <c r="I95" s="71" t="s">
        <v>329</v>
      </c>
      <c r="J95" s="138" t="s">
        <v>253</v>
      </c>
      <c r="K95" s="142" t="s">
        <v>315</v>
      </c>
      <c r="L95" s="143" t="s">
        <v>268</v>
      </c>
    </row>
    <row r="96" spans="1:13" s="35" customFormat="1" ht="20.149999999999999" customHeight="1">
      <c r="A96" s="331"/>
      <c r="B96" s="59" t="s">
        <v>224</v>
      </c>
      <c r="C96" s="60" t="s">
        <v>224</v>
      </c>
      <c r="D96" s="60" t="s">
        <v>224</v>
      </c>
      <c r="E96" s="61">
        <v>0.52083333333333337</v>
      </c>
      <c r="F96" s="106" t="s">
        <v>124</v>
      </c>
      <c r="G96" s="71" t="s">
        <v>265</v>
      </c>
      <c r="H96" s="72" t="s">
        <v>9</v>
      </c>
      <c r="I96" s="71" t="s">
        <v>267</v>
      </c>
      <c r="J96" s="138" t="s">
        <v>253</v>
      </c>
      <c r="K96" s="142" t="s">
        <v>410</v>
      </c>
      <c r="L96" s="143" t="s">
        <v>226</v>
      </c>
    </row>
    <row r="97" spans="1:13" s="35" customFormat="1" ht="20.149999999999999" customHeight="1">
      <c r="A97" s="331"/>
      <c r="B97" s="59" t="s">
        <v>224</v>
      </c>
      <c r="C97" s="60" t="s">
        <v>224</v>
      </c>
      <c r="D97" s="60" t="s">
        <v>285</v>
      </c>
      <c r="E97" s="61">
        <v>0.65625</v>
      </c>
      <c r="F97" s="106" t="s">
        <v>118</v>
      </c>
      <c r="G97" s="71" t="s">
        <v>285</v>
      </c>
      <c r="H97" s="72" t="s">
        <v>9</v>
      </c>
      <c r="I97" s="71" t="s">
        <v>287</v>
      </c>
      <c r="J97" s="138" t="s">
        <v>253</v>
      </c>
      <c r="K97" s="142" t="s">
        <v>238</v>
      </c>
      <c r="L97" s="143" t="s">
        <v>298</v>
      </c>
    </row>
    <row r="98" spans="1:13" s="35" customFormat="1" ht="20.149999999999999" customHeight="1">
      <c r="A98" s="331"/>
      <c r="B98" s="59" t="s">
        <v>224</v>
      </c>
      <c r="C98" s="60" t="s">
        <v>224</v>
      </c>
      <c r="D98" s="60" t="s">
        <v>224</v>
      </c>
      <c r="E98" s="61">
        <v>0.75</v>
      </c>
      <c r="F98" s="106" t="s">
        <v>123</v>
      </c>
      <c r="G98" s="71" t="s">
        <v>297</v>
      </c>
      <c r="H98" s="72" t="s">
        <v>9</v>
      </c>
      <c r="I98" s="71" t="s">
        <v>295</v>
      </c>
      <c r="J98" s="138" t="s">
        <v>253</v>
      </c>
      <c r="K98" s="142" t="s">
        <v>288</v>
      </c>
      <c r="L98" s="143" t="s">
        <v>248</v>
      </c>
    </row>
    <row r="99" spans="1:13" s="35" customFormat="1" ht="20.149999999999999" customHeight="1">
      <c r="A99" s="331"/>
      <c r="B99" s="59" t="s">
        <v>224</v>
      </c>
      <c r="C99" s="60" t="s">
        <v>224</v>
      </c>
      <c r="D99" s="60" t="s">
        <v>403</v>
      </c>
      <c r="E99" s="61">
        <v>0.375</v>
      </c>
      <c r="F99" s="106" t="s">
        <v>126</v>
      </c>
      <c r="G99" s="71" t="s">
        <v>271</v>
      </c>
      <c r="H99" s="72" t="s">
        <v>9</v>
      </c>
      <c r="I99" s="71" t="s">
        <v>269</v>
      </c>
      <c r="J99" s="138" t="s">
        <v>253</v>
      </c>
      <c r="K99" s="142" t="s">
        <v>278</v>
      </c>
      <c r="L99" s="143" t="s">
        <v>280</v>
      </c>
    </row>
    <row r="100" spans="1:13" s="35" customFormat="1" ht="20.149999999999999" customHeight="1">
      <c r="A100" s="331"/>
      <c r="B100" s="59" t="s">
        <v>224</v>
      </c>
      <c r="C100" s="60" t="s">
        <v>224</v>
      </c>
      <c r="D100" s="60" t="s">
        <v>224</v>
      </c>
      <c r="E100" s="61">
        <v>0.46875</v>
      </c>
      <c r="F100" s="106" t="s">
        <v>120</v>
      </c>
      <c r="G100" s="71" t="s">
        <v>279</v>
      </c>
      <c r="H100" s="72" t="s">
        <v>9</v>
      </c>
      <c r="I100" s="71" t="s">
        <v>277</v>
      </c>
      <c r="J100" s="138" t="s">
        <v>253</v>
      </c>
      <c r="K100" s="142" t="s">
        <v>272</v>
      </c>
      <c r="L100" s="143" t="s">
        <v>239</v>
      </c>
    </row>
    <row r="101" spans="1:13" s="35" customFormat="1" ht="20.149999999999999" customHeight="1" thickBot="1">
      <c r="A101" s="332"/>
      <c r="B101" s="62" t="s">
        <v>224</v>
      </c>
      <c r="C101" s="63" t="s">
        <v>224</v>
      </c>
      <c r="D101" s="63" t="s">
        <v>321</v>
      </c>
      <c r="E101" s="64">
        <v>0.41666666666666669</v>
      </c>
      <c r="F101" s="107" t="s">
        <v>125</v>
      </c>
      <c r="G101" s="77" t="s">
        <v>281</v>
      </c>
      <c r="H101" s="75" t="s">
        <v>9</v>
      </c>
      <c r="I101" s="77" t="s">
        <v>283</v>
      </c>
      <c r="J101" s="139" t="s">
        <v>253</v>
      </c>
      <c r="K101" s="256" t="s">
        <v>294</v>
      </c>
      <c r="L101" s="257" t="s">
        <v>229</v>
      </c>
      <c r="M101" s="151" t="s">
        <v>316</v>
      </c>
    </row>
    <row r="102" spans="1:13" s="35" customFormat="1" ht="20.149999999999999" customHeight="1">
      <c r="A102" s="330">
        <v>11</v>
      </c>
      <c r="B102" s="56">
        <v>45913</v>
      </c>
      <c r="C102" s="57" t="s">
        <v>320</v>
      </c>
      <c r="D102" s="57" t="s">
        <v>269</v>
      </c>
      <c r="E102" s="296">
        <v>0.6875</v>
      </c>
      <c r="F102" s="105" t="s">
        <v>153</v>
      </c>
      <c r="G102" s="69" t="s">
        <v>269</v>
      </c>
      <c r="H102" s="70" t="s">
        <v>9</v>
      </c>
      <c r="I102" s="69" t="s">
        <v>267</v>
      </c>
      <c r="J102" s="137" t="s">
        <v>253</v>
      </c>
      <c r="K102" s="154" t="s">
        <v>288</v>
      </c>
      <c r="L102" s="155" t="s">
        <v>266</v>
      </c>
      <c r="M102" s="151" t="s">
        <v>316</v>
      </c>
    </row>
    <row r="103" spans="1:13" s="35" customFormat="1" ht="20.149999999999999" customHeight="1">
      <c r="A103" s="331"/>
      <c r="B103" s="59">
        <v>45914</v>
      </c>
      <c r="C103" s="60" t="s">
        <v>318</v>
      </c>
      <c r="D103" s="60" t="s">
        <v>331</v>
      </c>
      <c r="E103" s="61">
        <v>0.5625</v>
      </c>
      <c r="F103" s="106" t="s">
        <v>128</v>
      </c>
      <c r="G103" s="71" t="s">
        <v>263</v>
      </c>
      <c r="H103" s="72" t="s">
        <v>9</v>
      </c>
      <c r="I103" s="71" t="s">
        <v>287</v>
      </c>
      <c r="J103" s="138" t="s">
        <v>253</v>
      </c>
      <c r="K103" s="152" t="s">
        <v>241</v>
      </c>
      <c r="L103" s="153" t="s">
        <v>274</v>
      </c>
      <c r="M103" s="151" t="s">
        <v>316</v>
      </c>
    </row>
    <row r="104" spans="1:13" s="35" customFormat="1" ht="20.149999999999999" customHeight="1">
      <c r="A104" s="331"/>
      <c r="B104" s="59" t="s">
        <v>224</v>
      </c>
      <c r="C104" s="60" t="s">
        <v>224</v>
      </c>
      <c r="D104" s="60" t="s">
        <v>224</v>
      </c>
      <c r="E104" s="61">
        <v>0.66666666666666663</v>
      </c>
      <c r="F104" s="106" t="s">
        <v>130</v>
      </c>
      <c r="G104" s="71" t="s">
        <v>273</v>
      </c>
      <c r="H104" s="72" t="s">
        <v>9</v>
      </c>
      <c r="I104" s="71" t="s">
        <v>330</v>
      </c>
      <c r="J104" s="138" t="s">
        <v>253</v>
      </c>
      <c r="K104" s="152" t="s">
        <v>241</v>
      </c>
      <c r="L104" s="153" t="s">
        <v>264</v>
      </c>
      <c r="M104" s="151" t="s">
        <v>316</v>
      </c>
    </row>
    <row r="105" spans="1:13" s="35" customFormat="1" ht="20.149999999999999" customHeight="1">
      <c r="A105" s="331"/>
      <c r="B105" s="59" t="s">
        <v>224</v>
      </c>
      <c r="C105" s="60" t="s">
        <v>224</v>
      </c>
      <c r="D105" s="60" t="s">
        <v>319</v>
      </c>
      <c r="E105" s="61">
        <v>0.40625</v>
      </c>
      <c r="F105" s="106" t="s">
        <v>129</v>
      </c>
      <c r="G105" s="71" t="s">
        <v>279</v>
      </c>
      <c r="H105" s="72" t="s">
        <v>9</v>
      </c>
      <c r="I105" s="71" t="s">
        <v>329</v>
      </c>
      <c r="J105" s="138" t="s">
        <v>253</v>
      </c>
      <c r="K105" s="142" t="s">
        <v>426</v>
      </c>
      <c r="L105" s="143" t="s">
        <v>296</v>
      </c>
    </row>
    <row r="106" spans="1:13" s="35" customFormat="1" ht="20.149999999999999" customHeight="1">
      <c r="A106" s="331"/>
      <c r="B106" s="59" t="s">
        <v>224</v>
      </c>
      <c r="C106" s="60" t="s">
        <v>224</v>
      </c>
      <c r="D106" s="60" t="s">
        <v>224</v>
      </c>
      <c r="E106" s="61">
        <v>0.52083333333333337</v>
      </c>
      <c r="F106" s="106" t="s">
        <v>152</v>
      </c>
      <c r="G106" s="71" t="s">
        <v>295</v>
      </c>
      <c r="H106" s="72" t="s">
        <v>9</v>
      </c>
      <c r="I106" s="71" t="s">
        <v>291</v>
      </c>
      <c r="J106" s="138" t="s">
        <v>253</v>
      </c>
      <c r="K106" s="142" t="s">
        <v>235</v>
      </c>
      <c r="L106" s="143" t="s">
        <v>226</v>
      </c>
    </row>
    <row r="107" spans="1:13" s="35" customFormat="1" ht="20.149999999999999" customHeight="1">
      <c r="A107" s="331"/>
      <c r="B107" s="59" t="s">
        <v>224</v>
      </c>
      <c r="C107" s="60" t="s">
        <v>224</v>
      </c>
      <c r="D107" s="60" t="s">
        <v>285</v>
      </c>
      <c r="E107" s="61">
        <v>0.65625</v>
      </c>
      <c r="F107" s="106" t="s">
        <v>131</v>
      </c>
      <c r="G107" s="71" t="s">
        <v>285</v>
      </c>
      <c r="H107" s="72" t="s">
        <v>9</v>
      </c>
      <c r="I107" s="71" t="s">
        <v>275</v>
      </c>
      <c r="J107" s="138" t="s">
        <v>253</v>
      </c>
      <c r="K107" s="142" t="s">
        <v>298</v>
      </c>
      <c r="L107" s="143" t="s">
        <v>228</v>
      </c>
    </row>
    <row r="108" spans="1:13" s="35" customFormat="1" ht="20.149999999999999" customHeight="1">
      <c r="A108" s="331"/>
      <c r="B108" s="59" t="s">
        <v>224</v>
      </c>
      <c r="C108" s="60" t="s">
        <v>224</v>
      </c>
      <c r="D108" s="60" t="s">
        <v>224</v>
      </c>
      <c r="E108" s="61">
        <v>0.75</v>
      </c>
      <c r="F108" s="106" t="s">
        <v>156</v>
      </c>
      <c r="G108" s="71" t="s">
        <v>289</v>
      </c>
      <c r="H108" s="72" t="s">
        <v>9</v>
      </c>
      <c r="I108" s="71" t="s">
        <v>297</v>
      </c>
      <c r="J108" s="138" t="s">
        <v>253</v>
      </c>
      <c r="K108" s="142" t="s">
        <v>248</v>
      </c>
      <c r="L108" s="143" t="s">
        <v>276</v>
      </c>
    </row>
    <row r="109" spans="1:13" s="35" customFormat="1" ht="20.149999999999999" customHeight="1">
      <c r="A109" s="331"/>
      <c r="B109" s="59" t="s">
        <v>224</v>
      </c>
      <c r="C109" s="60" t="s">
        <v>224</v>
      </c>
      <c r="D109" s="60" t="s">
        <v>403</v>
      </c>
      <c r="E109" s="61">
        <v>0.375</v>
      </c>
      <c r="F109" s="106" t="s">
        <v>155</v>
      </c>
      <c r="G109" s="71" t="s">
        <v>271</v>
      </c>
      <c r="H109" s="72" t="s">
        <v>9</v>
      </c>
      <c r="I109" s="71" t="s">
        <v>281</v>
      </c>
      <c r="J109" s="138" t="s">
        <v>253</v>
      </c>
      <c r="K109" s="161" t="s">
        <v>278</v>
      </c>
      <c r="L109" s="160" t="s">
        <v>294</v>
      </c>
    </row>
    <row r="110" spans="1:13" s="35" customFormat="1" ht="20.149999999999999" customHeight="1">
      <c r="A110" s="331"/>
      <c r="B110" s="59" t="s">
        <v>224</v>
      </c>
      <c r="C110" s="60" t="s">
        <v>224</v>
      </c>
      <c r="D110" s="60" t="s">
        <v>224</v>
      </c>
      <c r="E110" s="68">
        <v>0.46875</v>
      </c>
      <c r="F110" s="106" t="s">
        <v>127</v>
      </c>
      <c r="G110" s="71" t="s">
        <v>293</v>
      </c>
      <c r="H110" s="72" t="s">
        <v>9</v>
      </c>
      <c r="I110" s="71" t="s">
        <v>277</v>
      </c>
      <c r="J110" s="138" t="s">
        <v>253</v>
      </c>
      <c r="K110" s="142" t="s">
        <v>282</v>
      </c>
      <c r="L110" s="143" t="s">
        <v>272</v>
      </c>
    </row>
    <row r="111" spans="1:13" s="35" customFormat="1" ht="20.149999999999999" customHeight="1" thickBot="1">
      <c r="A111" s="332"/>
      <c r="B111" s="65" t="s">
        <v>224</v>
      </c>
      <c r="C111" s="66" t="s">
        <v>224</v>
      </c>
      <c r="D111" s="66" t="s">
        <v>321</v>
      </c>
      <c r="E111" s="67">
        <v>0.41666666666666669</v>
      </c>
      <c r="F111" s="107" t="s">
        <v>154</v>
      </c>
      <c r="G111" s="78" t="s">
        <v>283</v>
      </c>
      <c r="H111" s="79" t="s">
        <v>9</v>
      </c>
      <c r="I111" s="78" t="s">
        <v>265</v>
      </c>
      <c r="J111" s="140" t="s">
        <v>253</v>
      </c>
      <c r="K111" s="195" t="s">
        <v>229</v>
      </c>
      <c r="L111" s="196" t="s">
        <v>239</v>
      </c>
      <c r="M111" s="151" t="s">
        <v>316</v>
      </c>
    </row>
    <row r="112" spans="1:13" s="35" customFormat="1" ht="20.149999999999999" customHeight="1">
      <c r="A112" s="330">
        <v>12</v>
      </c>
      <c r="B112" s="56">
        <v>45934</v>
      </c>
      <c r="C112" s="57" t="s">
        <v>320</v>
      </c>
      <c r="D112" s="57" t="s">
        <v>269</v>
      </c>
      <c r="E112" s="58">
        <v>0.375</v>
      </c>
      <c r="F112" s="105" t="s">
        <v>134</v>
      </c>
      <c r="G112" s="69" t="s">
        <v>281</v>
      </c>
      <c r="H112" s="70" t="s">
        <v>9</v>
      </c>
      <c r="I112" s="69" t="s">
        <v>269</v>
      </c>
      <c r="J112" s="141" t="s">
        <v>253</v>
      </c>
      <c r="K112" s="163" t="s">
        <v>294</v>
      </c>
      <c r="L112" s="162" t="s">
        <v>389</v>
      </c>
    </row>
    <row r="113" spans="1:13" s="35" customFormat="1" ht="20.149999999999999" customHeight="1">
      <c r="A113" s="331"/>
      <c r="B113" s="59" t="s">
        <v>224</v>
      </c>
      <c r="C113" s="60" t="s">
        <v>224</v>
      </c>
      <c r="D113" s="60" t="s">
        <v>224</v>
      </c>
      <c r="E113" s="61">
        <v>0.46875</v>
      </c>
      <c r="F113" s="106" t="s">
        <v>147</v>
      </c>
      <c r="G113" s="71" t="s">
        <v>287</v>
      </c>
      <c r="H113" s="72" t="s">
        <v>9</v>
      </c>
      <c r="I113" s="71" t="s">
        <v>293</v>
      </c>
      <c r="J113" s="138" t="s">
        <v>253</v>
      </c>
      <c r="K113" s="152" t="s">
        <v>239</v>
      </c>
      <c r="L113" s="153" t="s">
        <v>239</v>
      </c>
      <c r="M113" s="151" t="s">
        <v>316</v>
      </c>
    </row>
    <row r="114" spans="1:13" s="35" customFormat="1" ht="20.149999999999999" customHeight="1">
      <c r="A114" s="331"/>
      <c r="B114" s="59">
        <v>45935</v>
      </c>
      <c r="C114" s="60" t="s">
        <v>318</v>
      </c>
      <c r="D114" s="60" t="s">
        <v>319</v>
      </c>
      <c r="E114" s="61">
        <v>0.40625</v>
      </c>
      <c r="F114" s="106" t="s">
        <v>148</v>
      </c>
      <c r="G114" s="71" t="s">
        <v>329</v>
      </c>
      <c r="H114" s="72" t="s">
        <v>9</v>
      </c>
      <c r="I114" s="71" t="s">
        <v>273</v>
      </c>
      <c r="J114" s="138" t="s">
        <v>253</v>
      </c>
      <c r="K114" s="142" t="s">
        <v>315</v>
      </c>
      <c r="L114" s="143" t="s">
        <v>298</v>
      </c>
    </row>
    <row r="115" spans="1:13" s="35" customFormat="1" ht="20.149999999999999" customHeight="1">
      <c r="A115" s="331"/>
      <c r="B115" s="59" t="s">
        <v>224</v>
      </c>
      <c r="C115" s="60" t="s">
        <v>224</v>
      </c>
      <c r="D115" s="60" t="s">
        <v>224</v>
      </c>
      <c r="E115" s="61">
        <v>0.52083333333333337</v>
      </c>
      <c r="F115" s="106" t="s">
        <v>136</v>
      </c>
      <c r="G115" s="71" t="s">
        <v>297</v>
      </c>
      <c r="H115" s="72" t="s">
        <v>9</v>
      </c>
      <c r="I115" s="71" t="s">
        <v>265</v>
      </c>
      <c r="J115" s="138" t="s">
        <v>253</v>
      </c>
      <c r="K115" s="142" t="s">
        <v>428</v>
      </c>
      <c r="L115" s="143" t="s">
        <v>226</v>
      </c>
    </row>
    <row r="116" spans="1:13" s="35" customFormat="1" ht="20.149999999999999" customHeight="1">
      <c r="A116" s="331"/>
      <c r="B116" s="59" t="s">
        <v>224</v>
      </c>
      <c r="C116" s="60" t="s">
        <v>224</v>
      </c>
      <c r="D116" s="60" t="s">
        <v>285</v>
      </c>
      <c r="E116" s="61">
        <v>0.65625</v>
      </c>
      <c r="F116" s="106" t="s">
        <v>151</v>
      </c>
      <c r="G116" s="71" t="s">
        <v>330</v>
      </c>
      <c r="H116" s="72" t="s">
        <v>9</v>
      </c>
      <c r="I116" s="71" t="s">
        <v>285</v>
      </c>
      <c r="J116" s="138" t="s">
        <v>253</v>
      </c>
      <c r="K116" s="152" t="s">
        <v>282</v>
      </c>
      <c r="L116" s="143" t="s">
        <v>264</v>
      </c>
      <c r="M116" s="151" t="s">
        <v>316</v>
      </c>
    </row>
    <row r="117" spans="1:13" s="35" customFormat="1" ht="20.149999999999999" customHeight="1">
      <c r="A117" s="331"/>
      <c r="B117" s="59" t="s">
        <v>224</v>
      </c>
      <c r="C117" s="60" t="s">
        <v>224</v>
      </c>
      <c r="D117" s="60" t="s">
        <v>224</v>
      </c>
      <c r="E117" s="68">
        <v>0.75</v>
      </c>
      <c r="F117" s="106" t="s">
        <v>150</v>
      </c>
      <c r="G117" s="71" t="s">
        <v>263</v>
      </c>
      <c r="H117" s="72" t="s">
        <v>9</v>
      </c>
      <c r="I117" s="71" t="s">
        <v>279</v>
      </c>
      <c r="J117" s="138" t="s">
        <v>253</v>
      </c>
      <c r="K117" s="152" t="s">
        <v>282</v>
      </c>
      <c r="L117" s="143" t="s">
        <v>248</v>
      </c>
      <c r="M117" s="151" t="s">
        <v>316</v>
      </c>
    </row>
    <row r="118" spans="1:13" s="35" customFormat="1" ht="20.149999999999999" customHeight="1">
      <c r="A118" s="331"/>
      <c r="B118" s="59" t="s">
        <v>224</v>
      </c>
      <c r="C118" s="60" t="s">
        <v>224</v>
      </c>
      <c r="D118" s="60" t="s">
        <v>403</v>
      </c>
      <c r="E118" s="68">
        <v>0.375</v>
      </c>
      <c r="F118" s="106" t="s">
        <v>133</v>
      </c>
      <c r="G118" s="71" t="s">
        <v>271</v>
      </c>
      <c r="H118" s="72" t="s">
        <v>9</v>
      </c>
      <c r="I118" s="71" t="s">
        <v>295</v>
      </c>
      <c r="J118" s="138" t="s">
        <v>253</v>
      </c>
      <c r="K118" s="142" t="s">
        <v>275</v>
      </c>
      <c r="L118" s="143" t="s">
        <v>278</v>
      </c>
    </row>
    <row r="119" spans="1:13" s="35" customFormat="1" ht="20.149999999999999" customHeight="1">
      <c r="A119" s="331"/>
      <c r="B119" s="59" t="s">
        <v>224</v>
      </c>
      <c r="C119" s="60" t="s">
        <v>224</v>
      </c>
      <c r="D119" s="60" t="s">
        <v>224</v>
      </c>
      <c r="E119" s="61">
        <v>0.46875</v>
      </c>
      <c r="F119" s="106" t="s">
        <v>149</v>
      </c>
      <c r="G119" s="71" t="s">
        <v>277</v>
      </c>
      <c r="H119" s="72" t="s">
        <v>9</v>
      </c>
      <c r="I119" s="71" t="s">
        <v>275</v>
      </c>
      <c r="J119" s="138" t="s">
        <v>253</v>
      </c>
      <c r="K119" s="142" t="s">
        <v>272</v>
      </c>
      <c r="L119" s="143" t="s">
        <v>296</v>
      </c>
    </row>
    <row r="120" spans="1:13" s="35" customFormat="1" ht="20.149999999999999" customHeight="1">
      <c r="A120" s="331"/>
      <c r="B120" s="59" t="s">
        <v>224</v>
      </c>
      <c r="C120" s="60" t="s">
        <v>224</v>
      </c>
      <c r="D120" s="60" t="s">
        <v>321</v>
      </c>
      <c r="E120" s="61">
        <v>0.41666666666666669</v>
      </c>
      <c r="F120" s="106" t="s">
        <v>132</v>
      </c>
      <c r="G120" s="71" t="s">
        <v>291</v>
      </c>
      <c r="H120" s="72" t="s">
        <v>9</v>
      </c>
      <c r="I120" s="71" t="s">
        <v>283</v>
      </c>
      <c r="J120" s="138" t="s">
        <v>253</v>
      </c>
      <c r="K120" s="152" t="s">
        <v>235</v>
      </c>
      <c r="L120" s="153" t="s">
        <v>294</v>
      </c>
      <c r="M120" s="151" t="s">
        <v>316</v>
      </c>
    </row>
    <row r="121" spans="1:13" s="35" customFormat="1" ht="20.149999999999999" customHeight="1" thickBot="1">
      <c r="A121" s="332"/>
      <c r="B121" s="62" t="s">
        <v>224</v>
      </c>
      <c r="C121" s="63" t="s">
        <v>224</v>
      </c>
      <c r="D121" s="63" t="s">
        <v>402</v>
      </c>
      <c r="E121" s="64">
        <v>0.375</v>
      </c>
      <c r="F121" s="107" t="s">
        <v>135</v>
      </c>
      <c r="G121" s="77" t="s">
        <v>267</v>
      </c>
      <c r="H121" s="75" t="s">
        <v>9</v>
      </c>
      <c r="I121" s="77" t="s">
        <v>289</v>
      </c>
      <c r="J121" s="138" t="s">
        <v>253</v>
      </c>
      <c r="K121" s="152" t="s">
        <v>229</v>
      </c>
      <c r="L121" s="153" t="s">
        <v>389</v>
      </c>
      <c r="M121" s="151" t="s">
        <v>316</v>
      </c>
    </row>
    <row r="122" spans="1:13" s="35" customFormat="1" ht="20.149999999999999" customHeight="1" thickBot="1">
      <c r="A122" s="330">
        <v>13</v>
      </c>
      <c r="B122" s="56">
        <v>45963</v>
      </c>
      <c r="C122" s="57" t="s">
        <v>318</v>
      </c>
      <c r="D122" s="57" t="s">
        <v>285</v>
      </c>
      <c r="E122" s="58">
        <v>0.38541666666666669</v>
      </c>
      <c r="F122" s="105" t="s">
        <v>159</v>
      </c>
      <c r="G122" s="69" t="s">
        <v>285</v>
      </c>
      <c r="H122" s="70" t="s">
        <v>9</v>
      </c>
      <c r="I122" s="69" t="s">
        <v>279</v>
      </c>
      <c r="J122" s="139" t="s">
        <v>253</v>
      </c>
      <c r="K122" s="142" t="s">
        <v>228</v>
      </c>
      <c r="L122" s="143" t="s">
        <v>266</v>
      </c>
      <c r="M122" s="217" t="s">
        <v>429</v>
      </c>
    </row>
    <row r="123" spans="1:13" s="35" customFormat="1" ht="20.149999999999999" customHeight="1">
      <c r="A123" s="331"/>
      <c r="B123" s="59" t="s">
        <v>224</v>
      </c>
      <c r="C123" s="60" t="s">
        <v>224</v>
      </c>
      <c r="D123" s="60" t="s">
        <v>224</v>
      </c>
      <c r="E123" s="61">
        <v>0.47916666666666669</v>
      </c>
      <c r="F123" s="106" t="s">
        <v>145</v>
      </c>
      <c r="G123" s="71" t="s">
        <v>289</v>
      </c>
      <c r="H123" s="72" t="s">
        <v>9</v>
      </c>
      <c r="I123" s="71" t="s">
        <v>265</v>
      </c>
      <c r="J123" s="137" t="s">
        <v>253</v>
      </c>
      <c r="K123" s="146" t="s">
        <v>248</v>
      </c>
      <c r="L123" s="147" t="s">
        <v>280</v>
      </c>
      <c r="M123" s="217" t="s">
        <v>429</v>
      </c>
    </row>
    <row r="124" spans="1:13" s="35" customFormat="1" ht="20.149999999999999" customHeight="1">
      <c r="A124" s="331"/>
      <c r="B124" s="59" t="s">
        <v>224</v>
      </c>
      <c r="C124" s="60" t="s">
        <v>224</v>
      </c>
      <c r="D124" s="60" t="s">
        <v>319</v>
      </c>
      <c r="E124" s="61">
        <v>0.40625</v>
      </c>
      <c r="F124" s="106" t="s">
        <v>157</v>
      </c>
      <c r="G124" s="71" t="s">
        <v>275</v>
      </c>
      <c r="H124" s="72" t="s">
        <v>9</v>
      </c>
      <c r="I124" s="71" t="s">
        <v>329</v>
      </c>
      <c r="J124" s="138" t="s">
        <v>253</v>
      </c>
      <c r="K124" s="142" t="s">
        <v>282</v>
      </c>
      <c r="L124" s="143" t="s">
        <v>296</v>
      </c>
    </row>
    <row r="125" spans="1:13" s="35" customFormat="1" ht="20.149999999999999" customHeight="1">
      <c r="A125" s="331"/>
      <c r="B125" s="59" t="s">
        <v>224</v>
      </c>
      <c r="C125" s="60" t="s">
        <v>224</v>
      </c>
      <c r="D125" s="60" t="s">
        <v>224</v>
      </c>
      <c r="E125" s="61">
        <v>0.52083333333333337</v>
      </c>
      <c r="F125" s="106" t="s">
        <v>142</v>
      </c>
      <c r="G125" s="71" t="s">
        <v>295</v>
      </c>
      <c r="H125" s="72" t="s">
        <v>9</v>
      </c>
      <c r="I125" s="71" t="s">
        <v>281</v>
      </c>
      <c r="J125" s="138" t="s">
        <v>253</v>
      </c>
      <c r="K125" s="142" t="s">
        <v>276</v>
      </c>
      <c r="L125" s="143" t="s">
        <v>226</v>
      </c>
    </row>
    <row r="126" spans="1:13" s="35" customFormat="1" ht="20.149999999999999" customHeight="1">
      <c r="A126" s="331"/>
      <c r="B126" s="59">
        <v>45964</v>
      </c>
      <c r="C126" s="60" t="s">
        <v>430</v>
      </c>
      <c r="D126" s="60" t="s">
        <v>269</v>
      </c>
      <c r="E126" s="61">
        <v>0.375</v>
      </c>
      <c r="F126" s="106" t="s">
        <v>144</v>
      </c>
      <c r="G126" s="71" t="s">
        <v>269</v>
      </c>
      <c r="H126" s="72" t="s">
        <v>9</v>
      </c>
      <c r="I126" s="71" t="s">
        <v>291</v>
      </c>
      <c r="J126" s="138" t="s">
        <v>253</v>
      </c>
      <c r="K126" s="142" t="s">
        <v>288</v>
      </c>
      <c r="L126" s="143" t="s">
        <v>274</v>
      </c>
    </row>
    <row r="127" spans="1:13" s="35" customFormat="1" ht="20.149999999999999" customHeight="1">
      <c r="A127" s="331"/>
      <c r="B127" s="59" t="s">
        <v>224</v>
      </c>
      <c r="C127" s="60" t="s">
        <v>224</v>
      </c>
      <c r="D127" s="60" t="s">
        <v>224</v>
      </c>
      <c r="E127" s="61">
        <v>0.46875</v>
      </c>
      <c r="F127" s="106" t="s">
        <v>158</v>
      </c>
      <c r="G127" s="71" t="s">
        <v>273</v>
      </c>
      <c r="H127" s="72" t="s">
        <v>9</v>
      </c>
      <c r="I127" s="71" t="s">
        <v>287</v>
      </c>
      <c r="J127" s="138" t="s">
        <v>253</v>
      </c>
      <c r="K127" s="142" t="s">
        <v>239</v>
      </c>
      <c r="L127" s="143" t="s">
        <v>427</v>
      </c>
    </row>
    <row r="128" spans="1:13" s="35" customFormat="1" ht="20.149999999999999" customHeight="1">
      <c r="A128" s="331"/>
      <c r="B128" s="59" t="s">
        <v>224</v>
      </c>
      <c r="C128" s="60" t="s">
        <v>224</v>
      </c>
      <c r="D128" s="60" t="s">
        <v>317</v>
      </c>
      <c r="E128" s="61">
        <v>0.58333333333333337</v>
      </c>
      <c r="F128" s="106" t="s">
        <v>146</v>
      </c>
      <c r="G128" s="71" t="s">
        <v>283</v>
      </c>
      <c r="H128" s="72" t="s">
        <v>9</v>
      </c>
      <c r="I128" s="71" t="s">
        <v>267</v>
      </c>
      <c r="J128" s="138" t="s">
        <v>253</v>
      </c>
      <c r="K128" s="161" t="s">
        <v>229</v>
      </c>
      <c r="L128" s="160" t="s">
        <v>278</v>
      </c>
    </row>
    <row r="129" spans="1:13" s="35" customFormat="1" ht="20.149999999999999" customHeight="1">
      <c r="A129" s="331"/>
      <c r="B129" s="59" t="s">
        <v>224</v>
      </c>
      <c r="C129" s="60" t="s">
        <v>224</v>
      </c>
      <c r="D129" s="60" t="s">
        <v>224</v>
      </c>
      <c r="E129" s="61">
        <v>0.67708333333333337</v>
      </c>
      <c r="F129" s="106" t="s">
        <v>161</v>
      </c>
      <c r="G129" s="71" t="s">
        <v>330</v>
      </c>
      <c r="H129" s="72" t="s">
        <v>9</v>
      </c>
      <c r="I129" s="71" t="s">
        <v>277</v>
      </c>
      <c r="J129" s="138" t="s">
        <v>253</v>
      </c>
      <c r="K129" s="161" t="s">
        <v>241</v>
      </c>
      <c r="L129" s="160" t="s">
        <v>240</v>
      </c>
    </row>
    <row r="130" spans="1:13" s="35" customFormat="1" ht="20.149999999999999" customHeight="1">
      <c r="A130" s="331"/>
      <c r="B130" s="59" t="s">
        <v>224</v>
      </c>
      <c r="C130" s="60" t="s">
        <v>224</v>
      </c>
      <c r="D130" s="60" t="s">
        <v>403</v>
      </c>
      <c r="E130" s="68">
        <v>0.58333333333333337</v>
      </c>
      <c r="F130" s="106" t="s">
        <v>143</v>
      </c>
      <c r="G130" s="71" t="s">
        <v>271</v>
      </c>
      <c r="H130" s="72" t="s">
        <v>9</v>
      </c>
      <c r="I130" s="71" t="s">
        <v>297</v>
      </c>
      <c r="J130" s="138" t="s">
        <v>253</v>
      </c>
      <c r="K130" s="161" t="s">
        <v>264</v>
      </c>
      <c r="L130" s="160" t="s">
        <v>294</v>
      </c>
      <c r="M130" s="151"/>
    </row>
    <row r="131" spans="1:13" s="35" customFormat="1" ht="20.149999999999999" customHeight="1" thickBot="1">
      <c r="A131" s="332"/>
      <c r="B131" s="62" t="s">
        <v>224</v>
      </c>
      <c r="C131" s="63" t="s">
        <v>224</v>
      </c>
      <c r="D131" s="63" t="s">
        <v>224</v>
      </c>
      <c r="E131" s="64">
        <v>0.67708333333333337</v>
      </c>
      <c r="F131" s="107" t="s">
        <v>160</v>
      </c>
      <c r="G131" s="77" t="s">
        <v>263</v>
      </c>
      <c r="H131" s="75" t="s">
        <v>9</v>
      </c>
      <c r="I131" s="77" t="s">
        <v>293</v>
      </c>
      <c r="J131" s="140" t="s">
        <v>253</v>
      </c>
      <c r="K131" s="159" t="s">
        <v>298</v>
      </c>
      <c r="L131" s="158" t="s">
        <v>272</v>
      </c>
      <c r="M131" s="151"/>
    </row>
    <row r="132" spans="1:13" s="35" customFormat="1" ht="20.149999999999999" customHeight="1">
      <c r="A132" s="330">
        <v>14</v>
      </c>
      <c r="B132" s="56">
        <v>45970</v>
      </c>
      <c r="C132" s="57" t="s">
        <v>318</v>
      </c>
      <c r="D132" s="57" t="s">
        <v>269</v>
      </c>
      <c r="E132" s="58">
        <v>0.54166666666666663</v>
      </c>
      <c r="F132" s="105" t="s">
        <v>162</v>
      </c>
      <c r="G132" s="69" t="s">
        <v>265</v>
      </c>
      <c r="H132" s="70" t="s">
        <v>9</v>
      </c>
      <c r="I132" s="69" t="s">
        <v>269</v>
      </c>
      <c r="J132" s="141" t="s">
        <v>253</v>
      </c>
      <c r="K132" s="146" t="s">
        <v>235</v>
      </c>
      <c r="L132" s="147" t="s">
        <v>389</v>
      </c>
    </row>
    <row r="133" spans="1:13" s="35" customFormat="1" ht="20.149999999999999" customHeight="1">
      <c r="A133" s="331"/>
      <c r="B133" s="59" t="s">
        <v>224</v>
      </c>
      <c r="C133" s="60" t="s">
        <v>224</v>
      </c>
      <c r="D133" s="60" t="s">
        <v>224</v>
      </c>
      <c r="E133" s="61">
        <v>0.63541666666666663</v>
      </c>
      <c r="F133" s="106" t="s">
        <v>137</v>
      </c>
      <c r="G133" s="71" t="s">
        <v>287</v>
      </c>
      <c r="H133" s="72" t="s">
        <v>9</v>
      </c>
      <c r="I133" s="71" t="s">
        <v>279</v>
      </c>
      <c r="J133" s="138" t="s">
        <v>253</v>
      </c>
      <c r="K133" s="142" t="s">
        <v>315</v>
      </c>
      <c r="L133" s="143" t="s">
        <v>239</v>
      </c>
    </row>
    <row r="134" spans="1:13" s="35" customFormat="1" ht="20.149999999999999" customHeight="1">
      <c r="A134" s="331"/>
      <c r="B134" s="59" t="s">
        <v>224</v>
      </c>
      <c r="C134" s="60" t="s">
        <v>224</v>
      </c>
      <c r="D134" s="60" t="s">
        <v>319</v>
      </c>
      <c r="E134" s="61">
        <v>0.40625</v>
      </c>
      <c r="F134" s="106" t="s">
        <v>139</v>
      </c>
      <c r="G134" s="71" t="s">
        <v>329</v>
      </c>
      <c r="H134" s="72" t="s">
        <v>9</v>
      </c>
      <c r="I134" s="71" t="s">
        <v>293</v>
      </c>
      <c r="J134" s="138" t="s">
        <v>253</v>
      </c>
      <c r="K134" s="142" t="s">
        <v>228</v>
      </c>
      <c r="L134" s="143" t="s">
        <v>240</v>
      </c>
    </row>
    <row r="135" spans="1:13" s="35" customFormat="1" ht="20.149999999999999" customHeight="1">
      <c r="A135" s="331"/>
      <c r="B135" s="59" t="s">
        <v>224</v>
      </c>
      <c r="C135" s="60" t="s">
        <v>224</v>
      </c>
      <c r="D135" s="60" t="s">
        <v>224</v>
      </c>
      <c r="E135" s="61">
        <v>0.52083333333333337</v>
      </c>
      <c r="F135" s="106" t="s">
        <v>166</v>
      </c>
      <c r="G135" s="71" t="s">
        <v>289</v>
      </c>
      <c r="H135" s="72" t="s">
        <v>9</v>
      </c>
      <c r="I135" s="71" t="s">
        <v>283</v>
      </c>
      <c r="J135" s="138" t="s">
        <v>253</v>
      </c>
      <c r="K135" s="142" t="s">
        <v>294</v>
      </c>
      <c r="L135" s="143" t="s">
        <v>226</v>
      </c>
    </row>
    <row r="136" spans="1:13" s="35" customFormat="1" ht="20.149999999999999" customHeight="1">
      <c r="A136" s="331"/>
      <c r="B136" s="59" t="s">
        <v>224</v>
      </c>
      <c r="C136" s="60" t="s">
        <v>224</v>
      </c>
      <c r="D136" s="60" t="s">
        <v>285</v>
      </c>
      <c r="E136" s="61">
        <v>0.65625</v>
      </c>
      <c r="F136" s="106" t="s">
        <v>138</v>
      </c>
      <c r="G136" s="71" t="s">
        <v>263</v>
      </c>
      <c r="H136" s="72" t="s">
        <v>9</v>
      </c>
      <c r="I136" s="71" t="s">
        <v>285</v>
      </c>
      <c r="J136" s="138" t="s">
        <v>253</v>
      </c>
      <c r="K136" s="142" t="s">
        <v>298</v>
      </c>
      <c r="L136" s="143" t="s">
        <v>282</v>
      </c>
    </row>
    <row r="137" spans="1:13" s="35" customFormat="1" ht="20.149999999999999" customHeight="1">
      <c r="A137" s="331"/>
      <c r="B137" s="59" t="s">
        <v>224</v>
      </c>
      <c r="C137" s="60" t="s">
        <v>224</v>
      </c>
      <c r="D137" s="60" t="s">
        <v>224</v>
      </c>
      <c r="E137" s="61">
        <v>0.75</v>
      </c>
      <c r="F137" s="106" t="s">
        <v>164</v>
      </c>
      <c r="G137" s="71" t="s">
        <v>297</v>
      </c>
      <c r="H137" s="72" t="s">
        <v>9</v>
      </c>
      <c r="I137" s="71" t="s">
        <v>281</v>
      </c>
      <c r="J137" s="138" t="s">
        <v>253</v>
      </c>
      <c r="K137" s="142" t="s">
        <v>264</v>
      </c>
      <c r="L137" s="143" t="s">
        <v>248</v>
      </c>
    </row>
    <row r="138" spans="1:13" s="35" customFormat="1" ht="20.149999999999999" customHeight="1">
      <c r="A138" s="331"/>
      <c r="B138" s="59" t="s">
        <v>224</v>
      </c>
      <c r="C138" s="60" t="s">
        <v>224</v>
      </c>
      <c r="D138" s="60" t="s">
        <v>317</v>
      </c>
      <c r="E138" s="61">
        <v>0.58333333333333337</v>
      </c>
      <c r="F138" s="106" t="s">
        <v>163</v>
      </c>
      <c r="G138" s="71" t="s">
        <v>267</v>
      </c>
      <c r="H138" s="72" t="s">
        <v>9</v>
      </c>
      <c r="I138" s="71" t="s">
        <v>295</v>
      </c>
      <c r="J138" s="138" t="s">
        <v>253</v>
      </c>
      <c r="K138" s="142" t="s">
        <v>276</v>
      </c>
      <c r="L138" s="143" t="s">
        <v>229</v>
      </c>
    </row>
    <row r="139" spans="1:13" s="35" customFormat="1" ht="20.149999999999999" customHeight="1">
      <c r="A139" s="331"/>
      <c r="B139" s="59" t="s">
        <v>224</v>
      </c>
      <c r="C139" s="60" t="s">
        <v>224</v>
      </c>
      <c r="D139" s="60" t="s">
        <v>224</v>
      </c>
      <c r="E139" s="61">
        <v>0.67708333333333337</v>
      </c>
      <c r="F139" s="106" t="s">
        <v>140</v>
      </c>
      <c r="G139" s="71" t="s">
        <v>330</v>
      </c>
      <c r="H139" s="72" t="s">
        <v>9</v>
      </c>
      <c r="I139" s="71" t="s">
        <v>275</v>
      </c>
      <c r="J139" s="138" t="s">
        <v>253</v>
      </c>
      <c r="K139" s="142" t="s">
        <v>238</v>
      </c>
      <c r="L139" s="143" t="s">
        <v>268</v>
      </c>
    </row>
    <row r="140" spans="1:13" s="35" customFormat="1" ht="20.149999999999999" customHeight="1">
      <c r="A140" s="331"/>
      <c r="B140" s="59" t="s">
        <v>224</v>
      </c>
      <c r="C140" s="60" t="s">
        <v>224</v>
      </c>
      <c r="D140" s="60" t="s">
        <v>431</v>
      </c>
      <c r="E140" s="61">
        <v>0.375</v>
      </c>
      <c r="F140" s="106" t="s">
        <v>141</v>
      </c>
      <c r="G140" s="71" t="s">
        <v>277</v>
      </c>
      <c r="H140" s="72" t="s">
        <v>9</v>
      </c>
      <c r="I140" s="71" t="s">
        <v>273</v>
      </c>
      <c r="J140" s="138" t="s">
        <v>253</v>
      </c>
      <c r="K140" s="161" t="s">
        <v>426</v>
      </c>
      <c r="L140" s="160" t="s">
        <v>272</v>
      </c>
    </row>
    <row r="141" spans="1:13" s="35" customFormat="1" ht="20.149999999999999" customHeight="1" thickBot="1">
      <c r="A141" s="332"/>
      <c r="B141" s="62" t="s">
        <v>224</v>
      </c>
      <c r="C141" s="63" t="s">
        <v>224</v>
      </c>
      <c r="D141" s="63" t="s">
        <v>224</v>
      </c>
      <c r="E141" s="64">
        <v>0.45833333333333331</v>
      </c>
      <c r="F141" s="107" t="s">
        <v>165</v>
      </c>
      <c r="G141" s="77" t="s">
        <v>271</v>
      </c>
      <c r="H141" s="75" t="s">
        <v>9</v>
      </c>
      <c r="I141" s="77" t="s">
        <v>291</v>
      </c>
      <c r="J141" s="139" t="s">
        <v>253</v>
      </c>
      <c r="K141" s="165" t="s">
        <v>278</v>
      </c>
      <c r="L141" s="164" t="s">
        <v>274</v>
      </c>
    </row>
    <row r="142" spans="1:13" s="35" customFormat="1" ht="20.149999999999999" customHeight="1">
      <c r="A142" s="330">
        <v>15</v>
      </c>
      <c r="B142" s="56">
        <v>45976</v>
      </c>
      <c r="C142" s="57" t="s">
        <v>320</v>
      </c>
      <c r="D142" s="57" t="s">
        <v>331</v>
      </c>
      <c r="E142" s="58">
        <v>0.39583333333333331</v>
      </c>
      <c r="F142" s="105" t="s">
        <v>167</v>
      </c>
      <c r="G142" s="69" t="s">
        <v>287</v>
      </c>
      <c r="H142" s="70" t="s">
        <v>9</v>
      </c>
      <c r="I142" s="69" t="s">
        <v>275</v>
      </c>
      <c r="J142" s="137" t="s">
        <v>253</v>
      </c>
      <c r="K142" s="124" t="s">
        <v>238</v>
      </c>
      <c r="L142" s="125" t="s">
        <v>228</v>
      </c>
    </row>
    <row r="143" spans="1:13" s="35" customFormat="1" ht="20.149999999999999" customHeight="1">
      <c r="A143" s="331"/>
      <c r="B143" s="59" t="s">
        <v>224</v>
      </c>
      <c r="C143" s="60" t="s">
        <v>224</v>
      </c>
      <c r="D143" s="60" t="s">
        <v>224</v>
      </c>
      <c r="E143" s="61">
        <v>0.5</v>
      </c>
      <c r="F143" s="106" t="s">
        <v>183</v>
      </c>
      <c r="G143" s="71" t="s">
        <v>289</v>
      </c>
      <c r="H143" s="72" t="s">
        <v>9</v>
      </c>
      <c r="I143" s="71" t="s">
        <v>295</v>
      </c>
      <c r="J143" s="138" t="s">
        <v>253</v>
      </c>
      <c r="K143" s="142" t="s">
        <v>276</v>
      </c>
      <c r="L143" s="143" t="s">
        <v>389</v>
      </c>
    </row>
    <row r="144" spans="1:13" s="35" customFormat="1" ht="20.149999999999999" customHeight="1">
      <c r="A144" s="331"/>
      <c r="B144" s="59" t="s">
        <v>224</v>
      </c>
      <c r="C144" s="60" t="s">
        <v>224</v>
      </c>
      <c r="D144" s="60" t="s">
        <v>403</v>
      </c>
      <c r="E144" s="61">
        <v>0.625</v>
      </c>
      <c r="F144" s="106" t="s">
        <v>186</v>
      </c>
      <c r="G144" s="71" t="s">
        <v>271</v>
      </c>
      <c r="H144" s="72" t="s">
        <v>9</v>
      </c>
      <c r="I144" s="71" t="s">
        <v>265</v>
      </c>
      <c r="J144" s="138" t="s">
        <v>253</v>
      </c>
      <c r="K144" s="142" t="s">
        <v>428</v>
      </c>
      <c r="L144" s="143" t="s">
        <v>264</v>
      </c>
    </row>
    <row r="145" spans="1:13" s="35" customFormat="1" ht="20.149999999999999" customHeight="1">
      <c r="A145" s="331"/>
      <c r="B145" s="59" t="s">
        <v>224</v>
      </c>
      <c r="C145" s="60" t="s">
        <v>224</v>
      </c>
      <c r="D145" s="60" t="s">
        <v>224</v>
      </c>
      <c r="E145" s="61">
        <v>0.71875</v>
      </c>
      <c r="F145" s="106" t="s">
        <v>169</v>
      </c>
      <c r="G145" s="71" t="s">
        <v>273</v>
      </c>
      <c r="H145" s="72" t="s">
        <v>9</v>
      </c>
      <c r="I145" s="71" t="s">
        <v>263</v>
      </c>
      <c r="J145" s="138" t="s">
        <v>253</v>
      </c>
      <c r="K145" s="142" t="s">
        <v>272</v>
      </c>
      <c r="L145" s="143" t="s">
        <v>266</v>
      </c>
    </row>
    <row r="146" spans="1:13" s="35" customFormat="1" ht="20.149999999999999" customHeight="1">
      <c r="A146" s="331"/>
      <c r="B146" s="59">
        <v>45977</v>
      </c>
      <c r="C146" s="60" t="s">
        <v>318</v>
      </c>
      <c r="D146" s="60" t="s">
        <v>269</v>
      </c>
      <c r="E146" s="61">
        <v>0.52083333333333337</v>
      </c>
      <c r="F146" s="106" t="s">
        <v>184</v>
      </c>
      <c r="G146" s="71" t="s">
        <v>283</v>
      </c>
      <c r="H146" s="72" t="s">
        <v>9</v>
      </c>
      <c r="I146" s="71" t="s">
        <v>269</v>
      </c>
      <c r="J146" s="138" t="s">
        <v>253</v>
      </c>
      <c r="K146" s="142" t="s">
        <v>294</v>
      </c>
      <c r="L146" s="143" t="s">
        <v>280</v>
      </c>
    </row>
    <row r="147" spans="1:13" s="35" customFormat="1" ht="20.149999999999999" customHeight="1">
      <c r="A147" s="331"/>
      <c r="B147" s="59" t="s">
        <v>224</v>
      </c>
      <c r="C147" s="60" t="s">
        <v>224</v>
      </c>
      <c r="D147" s="60" t="s">
        <v>224</v>
      </c>
      <c r="E147" s="61">
        <v>0.61458333333333337</v>
      </c>
      <c r="F147" s="106" t="s">
        <v>170</v>
      </c>
      <c r="G147" s="71" t="s">
        <v>293</v>
      </c>
      <c r="H147" s="72" t="s">
        <v>9</v>
      </c>
      <c r="I147" s="71" t="s">
        <v>279</v>
      </c>
      <c r="J147" s="138" t="s">
        <v>253</v>
      </c>
      <c r="K147" s="142" t="s">
        <v>239</v>
      </c>
      <c r="L147" s="143" t="s">
        <v>240</v>
      </c>
    </row>
    <row r="148" spans="1:13" s="35" customFormat="1" ht="20.149999999999999" customHeight="1">
      <c r="A148" s="331"/>
      <c r="B148" s="59" t="s">
        <v>224</v>
      </c>
      <c r="C148" s="60" t="s">
        <v>224</v>
      </c>
      <c r="D148" s="60" t="s">
        <v>317</v>
      </c>
      <c r="E148" s="61">
        <v>0.58333333333333337</v>
      </c>
      <c r="F148" s="106" t="s">
        <v>182</v>
      </c>
      <c r="G148" s="71" t="s">
        <v>281</v>
      </c>
      <c r="H148" s="72" t="s">
        <v>9</v>
      </c>
      <c r="I148" s="71" t="s">
        <v>267</v>
      </c>
      <c r="J148" s="138" t="s">
        <v>253</v>
      </c>
      <c r="K148" s="142" t="s">
        <v>229</v>
      </c>
      <c r="L148" s="143" t="s">
        <v>226</v>
      </c>
    </row>
    <row r="149" spans="1:13" s="35" customFormat="1" ht="20.149999999999999" customHeight="1">
      <c r="A149" s="331"/>
      <c r="B149" s="59" t="s">
        <v>224</v>
      </c>
      <c r="C149" s="60" t="s">
        <v>224</v>
      </c>
      <c r="D149" s="60" t="s">
        <v>224</v>
      </c>
      <c r="E149" s="61">
        <v>0.67708333333333337</v>
      </c>
      <c r="F149" s="106" t="s">
        <v>171</v>
      </c>
      <c r="G149" s="71" t="s">
        <v>329</v>
      </c>
      <c r="H149" s="72" t="s">
        <v>9</v>
      </c>
      <c r="I149" s="71" t="s">
        <v>330</v>
      </c>
      <c r="J149" s="138" t="s">
        <v>253</v>
      </c>
      <c r="K149" s="142" t="s">
        <v>282</v>
      </c>
      <c r="L149" s="143" t="s">
        <v>268</v>
      </c>
    </row>
    <row r="150" spans="1:13" s="35" customFormat="1" ht="20.149999999999999" customHeight="1">
      <c r="A150" s="331"/>
      <c r="B150" s="59" t="s">
        <v>224</v>
      </c>
      <c r="C150" s="60" t="s">
        <v>224</v>
      </c>
      <c r="D150" s="60" t="s">
        <v>285</v>
      </c>
      <c r="E150" s="61">
        <v>0.65625</v>
      </c>
      <c r="F150" s="106" t="s">
        <v>168</v>
      </c>
      <c r="G150" s="71" t="s">
        <v>277</v>
      </c>
      <c r="H150" s="72" t="s">
        <v>9</v>
      </c>
      <c r="I150" s="71" t="s">
        <v>285</v>
      </c>
      <c r="J150" s="138" t="s">
        <v>253</v>
      </c>
      <c r="K150" s="142" t="s">
        <v>298</v>
      </c>
      <c r="L150" s="143" t="s">
        <v>427</v>
      </c>
    </row>
    <row r="151" spans="1:13" s="35" customFormat="1" ht="20.149999999999999" customHeight="1" thickBot="1">
      <c r="A151" s="332"/>
      <c r="B151" s="62" t="s">
        <v>224</v>
      </c>
      <c r="C151" s="63" t="s">
        <v>224</v>
      </c>
      <c r="D151" s="63" t="s">
        <v>224</v>
      </c>
      <c r="E151" s="64">
        <v>0.75</v>
      </c>
      <c r="F151" s="107" t="s">
        <v>185</v>
      </c>
      <c r="G151" s="77" t="s">
        <v>297</v>
      </c>
      <c r="H151" s="75" t="s">
        <v>9</v>
      </c>
      <c r="I151" s="77" t="s">
        <v>291</v>
      </c>
      <c r="J151" s="140" t="s">
        <v>253</v>
      </c>
      <c r="K151" s="144" t="s">
        <v>248</v>
      </c>
      <c r="L151" s="145" t="s">
        <v>278</v>
      </c>
    </row>
    <row r="152" spans="1:13" s="35" customFormat="1" ht="20.149999999999999" customHeight="1">
      <c r="A152" s="330">
        <v>16</v>
      </c>
      <c r="B152" s="56">
        <v>45983</v>
      </c>
      <c r="C152" s="57" t="s">
        <v>320</v>
      </c>
      <c r="D152" s="57" t="s">
        <v>322</v>
      </c>
      <c r="E152" s="58">
        <v>0.39583333333333331</v>
      </c>
      <c r="F152" s="105" t="s">
        <v>178</v>
      </c>
      <c r="G152" s="69" t="s">
        <v>330</v>
      </c>
      <c r="H152" s="70" t="s">
        <v>9</v>
      </c>
      <c r="I152" s="69" t="s">
        <v>287</v>
      </c>
      <c r="J152" s="141" t="s">
        <v>253</v>
      </c>
      <c r="K152" s="254" t="s">
        <v>315</v>
      </c>
      <c r="L152" s="255" t="s">
        <v>266</v>
      </c>
      <c r="M152" s="151" t="s">
        <v>316</v>
      </c>
    </row>
    <row r="153" spans="1:13" s="35" customFormat="1" ht="20.149999999999999" customHeight="1">
      <c r="A153" s="331"/>
      <c r="B153" s="59" t="s">
        <v>224</v>
      </c>
      <c r="C153" s="60" t="s">
        <v>224</v>
      </c>
      <c r="D153" s="60" t="s">
        <v>224</v>
      </c>
      <c r="E153" s="61">
        <v>0.5</v>
      </c>
      <c r="F153" s="106" t="s">
        <v>172</v>
      </c>
      <c r="G153" s="71" t="s">
        <v>295</v>
      </c>
      <c r="H153" s="72" t="s">
        <v>9</v>
      </c>
      <c r="I153" s="71" t="s">
        <v>265</v>
      </c>
      <c r="J153" s="138" t="s">
        <v>253</v>
      </c>
      <c r="K153" s="142" t="s">
        <v>235</v>
      </c>
      <c r="L153" s="143" t="s">
        <v>274</v>
      </c>
    </row>
    <row r="154" spans="1:13" s="35" customFormat="1" ht="20.149999999999999" customHeight="1">
      <c r="A154" s="331"/>
      <c r="B154" s="59" t="s">
        <v>224</v>
      </c>
      <c r="C154" s="60" t="s">
        <v>224</v>
      </c>
      <c r="D154" s="60" t="s">
        <v>224</v>
      </c>
      <c r="E154" s="61">
        <v>0.60416666666666663</v>
      </c>
      <c r="F154" s="106" t="s">
        <v>177</v>
      </c>
      <c r="G154" s="71" t="s">
        <v>279</v>
      </c>
      <c r="H154" s="72" t="s">
        <v>9</v>
      </c>
      <c r="I154" s="71" t="s">
        <v>273</v>
      </c>
      <c r="J154" s="138" t="s">
        <v>253</v>
      </c>
      <c r="K154" s="152" t="s">
        <v>238</v>
      </c>
      <c r="L154" s="153" t="s">
        <v>296</v>
      </c>
      <c r="M154" s="151" t="s">
        <v>316</v>
      </c>
    </row>
    <row r="155" spans="1:13" s="35" customFormat="1" ht="20.149999999999999" customHeight="1">
      <c r="A155" s="331"/>
      <c r="B155" s="59">
        <v>45984</v>
      </c>
      <c r="C155" s="60" t="s">
        <v>318</v>
      </c>
      <c r="D155" s="60" t="s">
        <v>269</v>
      </c>
      <c r="E155" s="61">
        <v>0.52083333333333337</v>
      </c>
      <c r="F155" s="106" t="s">
        <v>176</v>
      </c>
      <c r="G155" s="71" t="s">
        <v>269</v>
      </c>
      <c r="H155" s="72" t="s">
        <v>9</v>
      </c>
      <c r="I155" s="71" t="s">
        <v>289</v>
      </c>
      <c r="J155" s="138" t="s">
        <v>253</v>
      </c>
      <c r="K155" s="161" t="s">
        <v>264</v>
      </c>
      <c r="L155" s="160" t="s">
        <v>275</v>
      </c>
      <c r="M155" s="151"/>
    </row>
    <row r="156" spans="1:13" s="35" customFormat="1" ht="20.149999999999999" customHeight="1">
      <c r="A156" s="331"/>
      <c r="B156" s="59" t="s">
        <v>224</v>
      </c>
      <c r="C156" s="60" t="s">
        <v>224</v>
      </c>
      <c r="D156" s="60" t="s">
        <v>224</v>
      </c>
      <c r="E156" s="61">
        <v>0.61458333333333337</v>
      </c>
      <c r="F156" s="106" t="s">
        <v>181</v>
      </c>
      <c r="G156" s="71" t="s">
        <v>263</v>
      </c>
      <c r="H156" s="72" t="s">
        <v>9</v>
      </c>
      <c r="I156" s="71" t="s">
        <v>275</v>
      </c>
      <c r="J156" s="138" t="s">
        <v>253</v>
      </c>
      <c r="K156" s="142" t="s">
        <v>228</v>
      </c>
      <c r="L156" s="143" t="s">
        <v>239</v>
      </c>
    </row>
    <row r="157" spans="1:13" s="35" customFormat="1" ht="20.149999999999999" customHeight="1">
      <c r="A157" s="331"/>
      <c r="B157" s="59" t="s">
        <v>224</v>
      </c>
      <c r="C157" s="60" t="s">
        <v>224</v>
      </c>
      <c r="D157" s="60" t="s">
        <v>319</v>
      </c>
      <c r="E157" s="61">
        <v>0.40625</v>
      </c>
      <c r="F157" s="106" t="s">
        <v>179</v>
      </c>
      <c r="G157" s="71" t="s">
        <v>277</v>
      </c>
      <c r="H157" s="72" t="s">
        <v>9</v>
      </c>
      <c r="I157" s="71" t="s">
        <v>329</v>
      </c>
      <c r="J157" s="138" t="s">
        <v>253</v>
      </c>
      <c r="K157" s="142" t="s">
        <v>426</v>
      </c>
      <c r="L157" s="143" t="s">
        <v>282</v>
      </c>
    </row>
    <row r="158" spans="1:13" s="35" customFormat="1" ht="20.149999999999999" customHeight="1">
      <c r="A158" s="331"/>
      <c r="B158" s="59" t="s">
        <v>224</v>
      </c>
      <c r="C158" s="60" t="s">
        <v>224</v>
      </c>
      <c r="D158" s="60" t="s">
        <v>224</v>
      </c>
      <c r="E158" s="61">
        <v>0.52083333333333337</v>
      </c>
      <c r="F158" s="106" t="s">
        <v>175</v>
      </c>
      <c r="G158" s="71" t="s">
        <v>291</v>
      </c>
      <c r="H158" s="72" t="s">
        <v>9</v>
      </c>
      <c r="I158" s="71" t="s">
        <v>281</v>
      </c>
      <c r="J158" s="138" t="s">
        <v>253</v>
      </c>
      <c r="K158" s="142" t="s">
        <v>278</v>
      </c>
      <c r="L158" s="143" t="s">
        <v>226</v>
      </c>
    </row>
    <row r="159" spans="1:13" s="35" customFormat="1" ht="20.149999999999999" customHeight="1">
      <c r="A159" s="331"/>
      <c r="B159" s="59" t="s">
        <v>224</v>
      </c>
      <c r="C159" s="60" t="s">
        <v>224</v>
      </c>
      <c r="D159" s="60" t="s">
        <v>285</v>
      </c>
      <c r="E159" s="61">
        <v>0.65625</v>
      </c>
      <c r="F159" s="106" t="s">
        <v>180</v>
      </c>
      <c r="G159" s="71" t="s">
        <v>285</v>
      </c>
      <c r="H159" s="72" t="s">
        <v>9</v>
      </c>
      <c r="I159" s="71" t="s">
        <v>293</v>
      </c>
      <c r="J159" s="138" t="s">
        <v>253</v>
      </c>
      <c r="K159" s="142" t="s">
        <v>272</v>
      </c>
      <c r="L159" s="143" t="s">
        <v>268</v>
      </c>
    </row>
    <row r="160" spans="1:13" s="35" customFormat="1" ht="20.149999999999999" customHeight="1">
      <c r="A160" s="331"/>
      <c r="B160" s="59" t="s">
        <v>224</v>
      </c>
      <c r="C160" s="60" t="s">
        <v>224</v>
      </c>
      <c r="D160" s="60" t="s">
        <v>224</v>
      </c>
      <c r="E160" s="61">
        <v>0.75</v>
      </c>
      <c r="F160" s="106" t="s">
        <v>174</v>
      </c>
      <c r="G160" s="71" t="s">
        <v>267</v>
      </c>
      <c r="H160" s="72" t="s">
        <v>9</v>
      </c>
      <c r="I160" s="71" t="s">
        <v>271</v>
      </c>
      <c r="J160" s="138" t="s">
        <v>253</v>
      </c>
      <c r="K160" s="142" t="s">
        <v>294</v>
      </c>
      <c r="L160" s="143" t="s">
        <v>248</v>
      </c>
    </row>
    <row r="161" spans="1:13" s="35" customFormat="1" ht="20.149999999999999" customHeight="1" thickBot="1">
      <c r="A161" s="332"/>
      <c r="B161" s="62" t="s">
        <v>224</v>
      </c>
      <c r="C161" s="63" t="s">
        <v>224</v>
      </c>
      <c r="D161" s="63" t="s">
        <v>321</v>
      </c>
      <c r="E161" s="64">
        <v>0.41666666666666669</v>
      </c>
      <c r="F161" s="107" t="s">
        <v>173</v>
      </c>
      <c r="G161" s="77" t="s">
        <v>283</v>
      </c>
      <c r="H161" s="75" t="s">
        <v>9</v>
      </c>
      <c r="I161" s="77" t="s">
        <v>297</v>
      </c>
      <c r="J161" s="139" t="s">
        <v>253</v>
      </c>
      <c r="K161" s="256" t="s">
        <v>235</v>
      </c>
      <c r="L161" s="257" t="s">
        <v>274</v>
      </c>
      <c r="M161" s="151" t="s">
        <v>316</v>
      </c>
    </row>
    <row r="162" spans="1:13" s="35" customFormat="1" ht="20.149999999999999" customHeight="1">
      <c r="A162" s="330">
        <v>17</v>
      </c>
      <c r="B162" s="56">
        <v>45990</v>
      </c>
      <c r="C162" s="57" t="s">
        <v>320</v>
      </c>
      <c r="D162" s="57" t="s">
        <v>269</v>
      </c>
      <c r="E162" s="58">
        <v>0.5</v>
      </c>
      <c r="F162" s="105" t="s">
        <v>203</v>
      </c>
      <c r="G162" s="69" t="s">
        <v>269</v>
      </c>
      <c r="H162" s="70" t="s">
        <v>9</v>
      </c>
      <c r="I162" s="69" t="s">
        <v>295</v>
      </c>
      <c r="J162" s="137" t="s">
        <v>253</v>
      </c>
      <c r="K162" s="124" t="s">
        <v>428</v>
      </c>
      <c r="L162" s="125" t="s">
        <v>294</v>
      </c>
    </row>
    <row r="163" spans="1:13" s="35" customFormat="1" ht="20.149999999999999" customHeight="1">
      <c r="A163" s="331"/>
      <c r="B163" s="59" t="s">
        <v>224</v>
      </c>
      <c r="C163" s="60" t="s">
        <v>224</v>
      </c>
      <c r="D163" s="60" t="s">
        <v>224</v>
      </c>
      <c r="E163" s="61">
        <v>0.59375</v>
      </c>
      <c r="F163" s="106" t="s">
        <v>191</v>
      </c>
      <c r="G163" s="71" t="s">
        <v>293</v>
      </c>
      <c r="H163" s="72" t="s">
        <v>9</v>
      </c>
      <c r="I163" s="71" t="s">
        <v>273</v>
      </c>
      <c r="J163" s="138" t="s">
        <v>253</v>
      </c>
      <c r="K163" s="142" t="s">
        <v>239</v>
      </c>
      <c r="L163" s="143" t="s">
        <v>296</v>
      </c>
    </row>
    <row r="164" spans="1:13" s="35" customFormat="1" ht="20.149999999999999" customHeight="1">
      <c r="A164" s="331"/>
      <c r="B164" s="59" t="s">
        <v>224</v>
      </c>
      <c r="C164" s="60" t="s">
        <v>224</v>
      </c>
      <c r="D164" s="60" t="s">
        <v>321</v>
      </c>
      <c r="E164" s="61">
        <v>0.41666666666666669</v>
      </c>
      <c r="F164" s="106" t="s">
        <v>204</v>
      </c>
      <c r="G164" s="71" t="s">
        <v>271</v>
      </c>
      <c r="H164" s="72" t="s">
        <v>9</v>
      </c>
      <c r="I164" s="71" t="s">
        <v>283</v>
      </c>
      <c r="J164" s="138" t="s">
        <v>253</v>
      </c>
      <c r="K164" s="152" t="s">
        <v>275</v>
      </c>
      <c r="L164" s="153" t="s">
        <v>280</v>
      </c>
      <c r="M164" s="151" t="s">
        <v>316</v>
      </c>
    </row>
    <row r="165" spans="1:13" s="35" customFormat="1" ht="20.149999999999999" customHeight="1">
      <c r="A165" s="331"/>
      <c r="B165" s="59">
        <v>45991</v>
      </c>
      <c r="C165" s="60" t="s">
        <v>318</v>
      </c>
      <c r="D165" s="60" t="s">
        <v>432</v>
      </c>
      <c r="E165" s="61">
        <v>0.39583333333333331</v>
      </c>
      <c r="F165" s="106" t="s">
        <v>189</v>
      </c>
      <c r="G165" s="71" t="s">
        <v>275</v>
      </c>
      <c r="H165" s="72" t="s">
        <v>9</v>
      </c>
      <c r="I165" s="71" t="s">
        <v>279</v>
      </c>
      <c r="J165" s="138" t="s">
        <v>253</v>
      </c>
      <c r="K165" s="152" t="s">
        <v>315</v>
      </c>
      <c r="L165" s="153" t="s">
        <v>266</v>
      </c>
      <c r="M165" s="151" t="s">
        <v>316</v>
      </c>
    </row>
    <row r="166" spans="1:13" s="35" customFormat="1" ht="20.149999999999999" customHeight="1">
      <c r="A166" s="331"/>
      <c r="B166" s="59" t="s">
        <v>224</v>
      </c>
      <c r="C166" s="60" t="s">
        <v>224</v>
      </c>
      <c r="D166" s="60" t="s">
        <v>224</v>
      </c>
      <c r="E166" s="61">
        <v>0.5</v>
      </c>
      <c r="F166" s="106" t="s">
        <v>202</v>
      </c>
      <c r="G166" s="71" t="s">
        <v>291</v>
      </c>
      <c r="H166" s="72" t="s">
        <v>9</v>
      </c>
      <c r="I166" s="71" t="s">
        <v>265</v>
      </c>
      <c r="J166" s="138" t="s">
        <v>253</v>
      </c>
      <c r="K166" s="142" t="s">
        <v>288</v>
      </c>
      <c r="L166" s="143" t="s">
        <v>278</v>
      </c>
    </row>
    <row r="167" spans="1:13" s="35" customFormat="1" ht="20.149999999999999" customHeight="1">
      <c r="A167" s="331"/>
      <c r="B167" s="59" t="s">
        <v>224</v>
      </c>
      <c r="C167" s="60" t="s">
        <v>224</v>
      </c>
      <c r="D167" s="60" t="s">
        <v>224</v>
      </c>
      <c r="E167" s="61">
        <v>0.60416666666666663</v>
      </c>
      <c r="F167" s="106" t="s">
        <v>187</v>
      </c>
      <c r="G167" s="71" t="s">
        <v>287</v>
      </c>
      <c r="H167" s="72" t="s">
        <v>9</v>
      </c>
      <c r="I167" s="71" t="s">
        <v>277</v>
      </c>
      <c r="J167" s="138" t="s">
        <v>253</v>
      </c>
      <c r="K167" s="152" t="s">
        <v>426</v>
      </c>
      <c r="L167" s="153" t="s">
        <v>427</v>
      </c>
      <c r="M167" s="151" t="s">
        <v>316</v>
      </c>
    </row>
    <row r="168" spans="1:13" s="35" customFormat="1" ht="20.149999999999999" customHeight="1">
      <c r="A168" s="331"/>
      <c r="B168" s="59" t="s">
        <v>224</v>
      </c>
      <c r="C168" s="60" t="s">
        <v>224</v>
      </c>
      <c r="D168" s="60" t="s">
        <v>317</v>
      </c>
      <c r="E168" s="61">
        <v>0.58333333333333337</v>
      </c>
      <c r="F168" s="106" t="s">
        <v>206</v>
      </c>
      <c r="G168" s="71" t="s">
        <v>297</v>
      </c>
      <c r="H168" s="72" t="s">
        <v>9</v>
      </c>
      <c r="I168" s="71" t="s">
        <v>267</v>
      </c>
      <c r="J168" s="138" t="s">
        <v>253</v>
      </c>
      <c r="K168" s="142" t="s">
        <v>264</v>
      </c>
      <c r="L168" s="143" t="s">
        <v>229</v>
      </c>
    </row>
    <row r="169" spans="1:13" s="35" customFormat="1" ht="20.149999999999999" customHeight="1">
      <c r="A169" s="331"/>
      <c r="B169" s="59" t="s">
        <v>224</v>
      </c>
      <c r="C169" s="60" t="s">
        <v>224</v>
      </c>
      <c r="D169" s="60" t="s">
        <v>224</v>
      </c>
      <c r="E169" s="61">
        <v>0.67708333333333337</v>
      </c>
      <c r="F169" s="106" t="s">
        <v>188</v>
      </c>
      <c r="G169" s="71" t="s">
        <v>330</v>
      </c>
      <c r="H169" s="72" t="s">
        <v>9</v>
      </c>
      <c r="I169" s="71" t="s">
        <v>263</v>
      </c>
      <c r="J169" s="138" t="s">
        <v>253</v>
      </c>
      <c r="K169" s="142" t="s">
        <v>241</v>
      </c>
      <c r="L169" s="143" t="s">
        <v>298</v>
      </c>
    </row>
    <row r="170" spans="1:13" s="35" customFormat="1" ht="20.149999999999999" customHeight="1">
      <c r="A170" s="331"/>
      <c r="B170" s="59" t="s">
        <v>224</v>
      </c>
      <c r="C170" s="60" t="s">
        <v>224</v>
      </c>
      <c r="D170" s="60" t="s">
        <v>285</v>
      </c>
      <c r="E170" s="61">
        <v>0.38541666666666669</v>
      </c>
      <c r="F170" s="106" t="s">
        <v>190</v>
      </c>
      <c r="G170" s="71" t="s">
        <v>329</v>
      </c>
      <c r="H170" s="72" t="s">
        <v>9</v>
      </c>
      <c r="I170" s="71" t="s">
        <v>285</v>
      </c>
      <c r="J170" s="138" t="s">
        <v>253</v>
      </c>
      <c r="K170" s="142" t="s">
        <v>282</v>
      </c>
      <c r="L170" s="143" t="s">
        <v>228</v>
      </c>
    </row>
    <row r="171" spans="1:13" s="35" customFormat="1" ht="20.149999999999999" customHeight="1" thickBot="1">
      <c r="A171" s="332"/>
      <c r="B171" s="62" t="s">
        <v>224</v>
      </c>
      <c r="C171" s="63" t="s">
        <v>224</v>
      </c>
      <c r="D171" s="63" t="s">
        <v>224</v>
      </c>
      <c r="E171" s="64">
        <v>0.47916666666666669</v>
      </c>
      <c r="F171" s="107" t="s">
        <v>205</v>
      </c>
      <c r="G171" s="77" t="s">
        <v>281</v>
      </c>
      <c r="H171" s="75" t="s">
        <v>9</v>
      </c>
      <c r="I171" s="77" t="s">
        <v>289</v>
      </c>
      <c r="J171" s="140" t="s">
        <v>253</v>
      </c>
      <c r="K171" s="144" t="s">
        <v>248</v>
      </c>
      <c r="L171" s="145" t="s">
        <v>226</v>
      </c>
    </row>
    <row r="172" spans="1:13" s="35" customFormat="1" ht="20.149999999999999" customHeight="1">
      <c r="A172" s="330">
        <v>18</v>
      </c>
      <c r="B172" s="56">
        <v>45998</v>
      </c>
      <c r="C172" s="57" t="s">
        <v>318</v>
      </c>
      <c r="D172" s="57" t="s">
        <v>269</v>
      </c>
      <c r="E172" s="58">
        <v>0.5</v>
      </c>
      <c r="F172" s="105" t="s">
        <v>195</v>
      </c>
      <c r="G172" s="69" t="s">
        <v>269</v>
      </c>
      <c r="H172" s="70" t="s">
        <v>9</v>
      </c>
      <c r="I172" s="69" t="s">
        <v>297</v>
      </c>
      <c r="J172" s="137" t="s">
        <v>253</v>
      </c>
      <c r="K172" s="124" t="s">
        <v>278</v>
      </c>
      <c r="L172" s="125" t="s">
        <v>264</v>
      </c>
    </row>
    <row r="173" spans="1:13" s="35" customFormat="1" ht="20.149999999999999" customHeight="1">
      <c r="A173" s="331"/>
      <c r="B173" s="59" t="s">
        <v>224</v>
      </c>
      <c r="C173" s="60" t="s">
        <v>224</v>
      </c>
      <c r="D173" s="60" t="s">
        <v>224</v>
      </c>
      <c r="E173" s="61">
        <v>0.59375</v>
      </c>
      <c r="F173" s="106" t="s">
        <v>199</v>
      </c>
      <c r="G173" s="71" t="s">
        <v>263</v>
      </c>
      <c r="H173" s="72" t="s">
        <v>9</v>
      </c>
      <c r="I173" s="71" t="s">
        <v>277</v>
      </c>
      <c r="J173" s="138" t="s">
        <v>253</v>
      </c>
      <c r="K173" s="142" t="s">
        <v>239</v>
      </c>
      <c r="L173" s="143" t="s">
        <v>298</v>
      </c>
    </row>
    <row r="174" spans="1:13" s="35" customFormat="1" ht="20.149999999999999" customHeight="1">
      <c r="A174" s="331"/>
      <c r="B174" s="59" t="s">
        <v>224</v>
      </c>
      <c r="C174" s="60" t="s">
        <v>224</v>
      </c>
      <c r="D174" s="60" t="s">
        <v>319</v>
      </c>
      <c r="E174" s="61">
        <v>0.40625</v>
      </c>
      <c r="F174" s="106" t="s">
        <v>198</v>
      </c>
      <c r="G174" s="71" t="s">
        <v>329</v>
      </c>
      <c r="H174" s="72" t="s">
        <v>9</v>
      </c>
      <c r="I174" s="71" t="s">
        <v>287</v>
      </c>
      <c r="J174" s="138" t="s">
        <v>253</v>
      </c>
      <c r="K174" s="142" t="s">
        <v>238</v>
      </c>
      <c r="L174" s="143" t="s">
        <v>240</v>
      </c>
    </row>
    <row r="175" spans="1:13" s="35" customFormat="1" ht="20.149999999999999" customHeight="1">
      <c r="A175" s="331"/>
      <c r="B175" s="59" t="s">
        <v>224</v>
      </c>
      <c r="C175" s="60" t="s">
        <v>224</v>
      </c>
      <c r="D175" s="60" t="s">
        <v>224</v>
      </c>
      <c r="E175" s="61">
        <v>0.52083333333333337</v>
      </c>
      <c r="F175" s="106" t="s">
        <v>192</v>
      </c>
      <c r="G175" s="71" t="s">
        <v>295</v>
      </c>
      <c r="H175" s="72" t="s">
        <v>9</v>
      </c>
      <c r="I175" s="71" t="s">
        <v>283</v>
      </c>
      <c r="J175" s="138" t="s">
        <v>253</v>
      </c>
      <c r="K175" s="142" t="s">
        <v>288</v>
      </c>
      <c r="L175" s="143" t="s">
        <v>226</v>
      </c>
    </row>
    <row r="176" spans="1:13" s="35" customFormat="1" ht="20.149999999999999" customHeight="1">
      <c r="A176" s="331"/>
      <c r="B176" s="59" t="s">
        <v>224</v>
      </c>
      <c r="C176" s="60" t="s">
        <v>224</v>
      </c>
      <c r="D176" s="60" t="s">
        <v>285</v>
      </c>
      <c r="E176" s="61">
        <v>0.38541666666666669</v>
      </c>
      <c r="F176" s="106" t="s">
        <v>201</v>
      </c>
      <c r="G176" s="71" t="s">
        <v>285</v>
      </c>
      <c r="H176" s="72" t="s">
        <v>9</v>
      </c>
      <c r="I176" s="71" t="s">
        <v>273</v>
      </c>
      <c r="J176" s="138" t="s">
        <v>253</v>
      </c>
      <c r="K176" s="142" t="s">
        <v>315</v>
      </c>
      <c r="L176" s="143" t="s">
        <v>282</v>
      </c>
    </row>
    <row r="177" spans="1:12" s="34" customFormat="1" ht="20.149999999999999" customHeight="1">
      <c r="A177" s="331"/>
      <c r="B177" s="59" t="s">
        <v>224</v>
      </c>
      <c r="C177" s="60" t="s">
        <v>224</v>
      </c>
      <c r="D177" s="60" t="s">
        <v>224</v>
      </c>
      <c r="E177" s="61">
        <v>0.47916666666666669</v>
      </c>
      <c r="F177" s="106" t="s">
        <v>194</v>
      </c>
      <c r="G177" s="258" t="s">
        <v>265</v>
      </c>
      <c r="H177" s="259" t="s">
        <v>9</v>
      </c>
      <c r="I177" s="258" t="s">
        <v>281</v>
      </c>
      <c r="J177" s="138" t="s">
        <v>253</v>
      </c>
      <c r="K177" s="142" t="s">
        <v>428</v>
      </c>
      <c r="L177" s="143" t="s">
        <v>248</v>
      </c>
    </row>
    <row r="178" spans="1:12" s="34" customFormat="1" ht="20.149999999999999" customHeight="1">
      <c r="A178" s="331"/>
      <c r="B178" s="59" t="s">
        <v>224</v>
      </c>
      <c r="C178" s="60" t="s">
        <v>224</v>
      </c>
      <c r="D178" s="60" t="s">
        <v>433</v>
      </c>
      <c r="E178" s="61">
        <v>0.58333333333333337</v>
      </c>
      <c r="F178" s="106" t="s">
        <v>196</v>
      </c>
      <c r="G178" s="258" t="s">
        <v>291</v>
      </c>
      <c r="H178" s="259" t="s">
        <v>9</v>
      </c>
      <c r="I178" s="258" t="s">
        <v>267</v>
      </c>
      <c r="J178" s="138" t="s">
        <v>253</v>
      </c>
      <c r="K178" s="161" t="s">
        <v>235</v>
      </c>
      <c r="L178" s="160" t="s">
        <v>229</v>
      </c>
    </row>
    <row r="179" spans="1:12" s="34" customFormat="1" ht="20.149999999999999" customHeight="1">
      <c r="A179" s="331"/>
      <c r="B179" s="59" t="s">
        <v>224</v>
      </c>
      <c r="C179" s="60" t="s">
        <v>224</v>
      </c>
      <c r="D179" s="60" t="s">
        <v>224</v>
      </c>
      <c r="E179" s="61">
        <v>0.67708333333333337</v>
      </c>
      <c r="F179" s="106" t="s">
        <v>200</v>
      </c>
      <c r="G179" s="258" t="s">
        <v>279</v>
      </c>
      <c r="H179" s="259" t="s">
        <v>9</v>
      </c>
      <c r="I179" s="258" t="s">
        <v>330</v>
      </c>
      <c r="J179" s="138" t="s">
        <v>253</v>
      </c>
      <c r="K179" s="161" t="s">
        <v>426</v>
      </c>
      <c r="L179" s="160" t="s">
        <v>268</v>
      </c>
    </row>
    <row r="180" spans="1:12" s="34" customFormat="1" ht="20.149999999999999" customHeight="1">
      <c r="A180" s="331"/>
      <c r="B180" s="59" t="s">
        <v>434</v>
      </c>
      <c r="C180" s="60" t="s">
        <v>435</v>
      </c>
      <c r="D180" s="60" t="s">
        <v>403</v>
      </c>
      <c r="E180" s="61">
        <v>0.58333333333333337</v>
      </c>
      <c r="F180" s="106" t="s">
        <v>193</v>
      </c>
      <c r="G180" s="258" t="s">
        <v>289</v>
      </c>
      <c r="H180" s="259" t="s">
        <v>9</v>
      </c>
      <c r="I180" s="258" t="s">
        <v>271</v>
      </c>
      <c r="J180" s="138" t="s">
        <v>253</v>
      </c>
      <c r="K180" s="161" t="s">
        <v>294</v>
      </c>
      <c r="L180" s="160" t="s">
        <v>275</v>
      </c>
    </row>
    <row r="181" spans="1:12" s="34" customFormat="1" ht="20.149999999999999" customHeight="1" thickBot="1">
      <c r="A181" s="332"/>
      <c r="B181" s="62" t="s">
        <v>224</v>
      </c>
      <c r="C181" s="63" t="s">
        <v>224</v>
      </c>
      <c r="D181" s="63" t="s">
        <v>224</v>
      </c>
      <c r="E181" s="64">
        <v>0.67708333333333337</v>
      </c>
      <c r="F181" s="107" t="s">
        <v>197</v>
      </c>
      <c r="G181" s="260" t="s">
        <v>293</v>
      </c>
      <c r="H181" s="261" t="s">
        <v>9</v>
      </c>
      <c r="I181" s="260" t="s">
        <v>275</v>
      </c>
      <c r="J181" s="140" t="s">
        <v>253</v>
      </c>
      <c r="K181" s="159" t="s">
        <v>228</v>
      </c>
      <c r="L181" s="158" t="s">
        <v>272</v>
      </c>
    </row>
    <row r="182" spans="1:12">
      <c r="G182" s="2"/>
      <c r="H182" s="2"/>
      <c r="I182" s="2"/>
    </row>
    <row r="183" spans="1:12">
      <c r="G183" s="2"/>
      <c r="H183" s="2"/>
      <c r="I183" s="2"/>
    </row>
    <row r="184" spans="1:12">
      <c r="G184" s="2"/>
      <c r="H184" s="2"/>
      <c r="I184" s="2"/>
    </row>
    <row r="185" spans="1:12">
      <c r="G185" s="2"/>
      <c r="H185" s="2"/>
      <c r="I185" s="2"/>
    </row>
    <row r="186" spans="1:12">
      <c r="G186" s="2"/>
      <c r="H186" s="2"/>
      <c r="I186" s="2"/>
    </row>
    <row r="187" spans="1:12">
      <c r="G187" s="2"/>
      <c r="H187" s="2"/>
      <c r="I187" s="2"/>
    </row>
    <row r="188" spans="1:12">
      <c r="G188" s="2"/>
      <c r="H188" s="2"/>
      <c r="I188" s="2"/>
    </row>
    <row r="189" spans="1:12">
      <c r="G189" s="2"/>
      <c r="H189" s="2"/>
      <c r="I189" s="2"/>
    </row>
    <row r="190" spans="1:12">
      <c r="G190" s="2"/>
      <c r="H190" s="2"/>
      <c r="I190" s="2"/>
    </row>
    <row r="191" spans="1:12">
      <c r="G191" s="2"/>
      <c r="H191" s="2"/>
      <c r="I191" s="2"/>
    </row>
    <row r="192" spans="1:12">
      <c r="G192" s="2"/>
      <c r="H192" s="2"/>
      <c r="I192" s="2"/>
    </row>
    <row r="193" spans="2:12" s="157" customFormat="1">
      <c r="B193" s="4"/>
      <c r="C193" s="4"/>
      <c r="D193" s="4"/>
      <c r="E193" s="4"/>
      <c r="F193" s="55"/>
      <c r="G193" s="2"/>
      <c r="H193" s="2"/>
      <c r="I193" s="2"/>
      <c r="K193" s="156"/>
      <c r="L193" s="156"/>
    </row>
    <row r="194" spans="2:12" s="157" customFormat="1">
      <c r="B194" s="4"/>
      <c r="C194" s="4"/>
      <c r="D194" s="4"/>
      <c r="E194" s="4"/>
      <c r="F194" s="55"/>
      <c r="G194" s="2"/>
      <c r="H194" s="2"/>
      <c r="I194" s="2"/>
      <c r="K194" s="156"/>
      <c r="L194" s="156"/>
    </row>
    <row r="195" spans="2:12" s="157" customFormat="1">
      <c r="B195" s="4"/>
      <c r="C195" s="4"/>
      <c r="D195" s="4"/>
      <c r="E195" s="4"/>
      <c r="F195" s="55"/>
      <c r="G195" s="2"/>
      <c r="H195" s="2"/>
      <c r="I195" s="2"/>
      <c r="K195" s="156"/>
      <c r="L195" s="156"/>
    </row>
    <row r="196" spans="2:12" s="157" customFormat="1">
      <c r="B196" s="4"/>
      <c r="C196" s="4"/>
      <c r="D196" s="4"/>
      <c r="E196" s="4"/>
      <c r="F196" s="55"/>
      <c r="G196" s="2"/>
      <c r="H196" s="2"/>
      <c r="I196" s="2"/>
      <c r="K196" s="156"/>
      <c r="L196" s="156"/>
    </row>
    <row r="197" spans="2:12" s="157" customFormat="1">
      <c r="B197" s="4"/>
      <c r="C197" s="4"/>
      <c r="D197" s="4"/>
      <c r="E197" s="4"/>
      <c r="F197" s="55"/>
      <c r="G197" s="2"/>
      <c r="H197" s="2"/>
      <c r="I197" s="2"/>
      <c r="K197" s="156"/>
      <c r="L197" s="156"/>
    </row>
    <row r="198" spans="2:12" s="157" customFormat="1">
      <c r="B198" s="4"/>
      <c r="C198" s="4"/>
      <c r="D198" s="4"/>
      <c r="E198" s="4"/>
      <c r="F198" s="55"/>
      <c r="G198" s="2"/>
      <c r="H198" s="2"/>
      <c r="I198" s="2"/>
      <c r="K198" s="156"/>
      <c r="L198" s="156"/>
    </row>
    <row r="199" spans="2:12" s="157" customFormat="1">
      <c r="B199" s="4"/>
      <c r="C199" s="4"/>
      <c r="D199" s="4"/>
      <c r="E199" s="4"/>
      <c r="F199" s="55"/>
      <c r="G199" s="2"/>
      <c r="H199" s="2"/>
      <c r="I199" s="2"/>
      <c r="K199" s="156"/>
      <c r="L199" s="156"/>
    </row>
    <row r="200" spans="2:12" s="157" customFormat="1">
      <c r="B200" s="4"/>
      <c r="C200" s="4"/>
      <c r="D200" s="4"/>
      <c r="E200" s="4"/>
      <c r="F200" s="55"/>
      <c r="G200" s="2"/>
      <c r="H200" s="2"/>
      <c r="I200" s="2"/>
      <c r="K200" s="156"/>
      <c r="L200" s="156"/>
    </row>
    <row r="201" spans="2:12" s="157" customFormat="1">
      <c r="B201" s="4"/>
      <c r="C201" s="4"/>
      <c r="D201" s="4"/>
      <c r="E201" s="4"/>
      <c r="F201" s="55"/>
      <c r="G201" s="2"/>
      <c r="H201" s="2"/>
      <c r="I201" s="2"/>
      <c r="K201" s="156"/>
      <c r="L201" s="156"/>
    </row>
    <row r="202" spans="2:12" s="157" customFormat="1">
      <c r="B202" s="4"/>
      <c r="C202" s="4"/>
      <c r="D202" s="4"/>
      <c r="E202" s="4"/>
      <c r="F202" s="55"/>
      <c r="G202" s="2"/>
      <c r="H202" s="2"/>
      <c r="I202" s="2"/>
      <c r="K202" s="156"/>
      <c r="L202" s="156"/>
    </row>
    <row r="203" spans="2:12" s="157" customFormat="1">
      <c r="B203" s="4"/>
      <c r="C203" s="4"/>
      <c r="D203" s="4"/>
      <c r="E203" s="4"/>
      <c r="F203" s="55"/>
      <c r="G203" s="2"/>
      <c r="H203" s="2"/>
      <c r="I203" s="2"/>
      <c r="K203" s="156"/>
      <c r="L203" s="156"/>
    </row>
    <row r="204" spans="2:12" s="157" customFormat="1">
      <c r="B204" s="4"/>
      <c r="C204" s="4"/>
      <c r="D204" s="4"/>
      <c r="E204" s="4"/>
      <c r="F204" s="55"/>
      <c r="G204" s="2"/>
      <c r="H204" s="2"/>
      <c r="I204" s="2"/>
      <c r="K204" s="156"/>
      <c r="L204" s="156"/>
    </row>
    <row r="205" spans="2:12" s="157" customFormat="1">
      <c r="B205" s="4"/>
      <c r="C205" s="4"/>
      <c r="D205" s="4"/>
      <c r="E205" s="4"/>
      <c r="F205" s="55"/>
      <c r="G205" s="2"/>
      <c r="H205" s="2"/>
      <c r="I205" s="2"/>
      <c r="K205" s="156"/>
      <c r="L205" s="156"/>
    </row>
    <row r="206" spans="2:12" s="157" customFormat="1">
      <c r="B206" s="4"/>
      <c r="C206" s="4"/>
      <c r="D206" s="4"/>
      <c r="E206" s="4"/>
      <c r="F206" s="55"/>
      <c r="G206" s="2"/>
      <c r="H206" s="2"/>
      <c r="I206" s="2"/>
      <c r="K206" s="156"/>
      <c r="L206" s="156"/>
    </row>
    <row r="207" spans="2:12" s="157" customFormat="1">
      <c r="B207" s="4"/>
      <c r="C207" s="4"/>
      <c r="D207" s="4"/>
      <c r="E207" s="4"/>
      <c r="F207" s="55"/>
      <c r="G207" s="2"/>
      <c r="H207" s="2"/>
      <c r="I207" s="2"/>
      <c r="K207" s="156"/>
      <c r="L207" s="156"/>
    </row>
    <row r="208" spans="2:12" s="157" customFormat="1">
      <c r="B208" s="4"/>
      <c r="C208" s="4"/>
      <c r="D208" s="4"/>
      <c r="E208" s="4"/>
      <c r="F208" s="55"/>
      <c r="G208" s="2"/>
      <c r="H208" s="2"/>
      <c r="I208" s="2"/>
      <c r="K208" s="156"/>
      <c r="L208" s="156"/>
    </row>
    <row r="209" spans="2:12" s="157" customFormat="1">
      <c r="B209" s="4"/>
      <c r="C209" s="4"/>
      <c r="D209" s="4"/>
      <c r="E209" s="4"/>
      <c r="F209" s="55"/>
      <c r="G209" s="2"/>
      <c r="H209" s="2"/>
      <c r="I209" s="2"/>
      <c r="K209" s="156"/>
      <c r="L209" s="156"/>
    </row>
    <row r="210" spans="2:12" s="157" customFormat="1">
      <c r="B210" s="4"/>
      <c r="C210" s="4"/>
      <c r="D210" s="4"/>
      <c r="E210" s="4"/>
      <c r="F210" s="55"/>
      <c r="G210" s="2"/>
      <c r="H210" s="2"/>
      <c r="I210" s="2"/>
      <c r="K210" s="156"/>
      <c r="L210" s="156"/>
    </row>
    <row r="211" spans="2:12" s="157" customFormat="1">
      <c r="B211" s="4"/>
      <c r="C211" s="4"/>
      <c r="D211" s="4"/>
      <c r="E211" s="4"/>
      <c r="F211" s="55"/>
      <c r="G211" s="2"/>
      <c r="H211" s="2"/>
      <c r="I211" s="2"/>
      <c r="K211" s="156"/>
      <c r="L211" s="156"/>
    </row>
    <row r="212" spans="2:12" s="157" customFormat="1">
      <c r="B212" s="4"/>
      <c r="C212" s="4"/>
      <c r="D212" s="4"/>
      <c r="E212" s="4"/>
      <c r="F212" s="55"/>
      <c r="G212" s="2"/>
      <c r="H212" s="2"/>
      <c r="I212" s="2"/>
      <c r="K212" s="156"/>
      <c r="L212" s="156"/>
    </row>
    <row r="213" spans="2:12" s="157" customFormat="1">
      <c r="B213" s="4"/>
      <c r="C213" s="4"/>
      <c r="D213" s="4"/>
      <c r="E213" s="4"/>
      <c r="F213" s="55"/>
      <c r="G213" s="2"/>
      <c r="H213" s="2"/>
      <c r="I213" s="2"/>
      <c r="K213" s="156"/>
      <c r="L213" s="156"/>
    </row>
    <row r="214" spans="2:12" s="157" customFormat="1">
      <c r="B214" s="4"/>
      <c r="C214" s="4"/>
      <c r="D214" s="4"/>
      <c r="E214" s="4"/>
      <c r="F214" s="55"/>
      <c r="G214" s="2"/>
      <c r="H214" s="2"/>
      <c r="I214" s="2"/>
      <c r="K214" s="156"/>
      <c r="L214" s="156"/>
    </row>
    <row r="215" spans="2:12" s="157" customFormat="1">
      <c r="B215" s="4"/>
      <c r="C215" s="4"/>
      <c r="D215" s="4"/>
      <c r="E215" s="4"/>
      <c r="F215" s="55"/>
      <c r="G215" s="2"/>
      <c r="H215" s="2"/>
      <c r="I215" s="2"/>
      <c r="K215" s="156"/>
      <c r="L215" s="156"/>
    </row>
    <row r="216" spans="2:12" s="157" customFormat="1">
      <c r="B216" s="4"/>
      <c r="C216" s="4"/>
      <c r="D216" s="4"/>
      <c r="E216" s="4"/>
      <c r="F216" s="55"/>
      <c r="G216" s="2"/>
      <c r="H216" s="2"/>
      <c r="I216" s="2"/>
      <c r="K216" s="156"/>
      <c r="L216" s="156"/>
    </row>
    <row r="217" spans="2:12" s="157" customFormat="1">
      <c r="B217" s="4"/>
      <c r="C217" s="4"/>
      <c r="D217" s="4"/>
      <c r="E217" s="4"/>
      <c r="F217" s="55"/>
      <c r="G217" s="2"/>
      <c r="H217" s="2"/>
      <c r="I217" s="2"/>
      <c r="K217" s="156"/>
      <c r="L217" s="156"/>
    </row>
    <row r="218" spans="2:12" s="157" customFormat="1">
      <c r="B218" s="4"/>
      <c r="C218" s="4"/>
      <c r="D218" s="4"/>
      <c r="E218" s="4"/>
      <c r="F218" s="55"/>
      <c r="G218" s="2"/>
      <c r="H218" s="2"/>
      <c r="I218" s="2"/>
      <c r="K218" s="156"/>
      <c r="L218" s="156"/>
    </row>
    <row r="219" spans="2:12" s="157" customFormat="1">
      <c r="B219" s="4"/>
      <c r="C219" s="4"/>
      <c r="D219" s="4"/>
      <c r="E219" s="4"/>
      <c r="F219" s="55"/>
      <c r="G219" s="2"/>
      <c r="H219" s="2"/>
      <c r="I219" s="2"/>
      <c r="K219" s="156"/>
      <c r="L219" s="156"/>
    </row>
    <row r="220" spans="2:12" s="157" customFormat="1">
      <c r="B220" s="4"/>
      <c r="C220" s="4"/>
      <c r="D220" s="4"/>
      <c r="E220" s="4"/>
      <c r="F220" s="55"/>
      <c r="G220" s="2"/>
      <c r="H220" s="2"/>
      <c r="I220" s="2"/>
      <c r="K220" s="156"/>
      <c r="L220" s="156"/>
    </row>
    <row r="221" spans="2:12" s="157" customFormat="1">
      <c r="B221" s="4"/>
      <c r="C221" s="4"/>
      <c r="D221" s="4"/>
      <c r="E221" s="4"/>
      <c r="F221" s="55"/>
      <c r="G221" s="2"/>
      <c r="H221" s="2"/>
      <c r="I221" s="2"/>
      <c r="K221" s="156"/>
      <c r="L221" s="156"/>
    </row>
    <row r="222" spans="2:12" s="157" customFormat="1">
      <c r="B222" s="4"/>
      <c r="C222" s="4"/>
      <c r="D222" s="4"/>
      <c r="E222" s="4"/>
      <c r="F222" s="55"/>
      <c r="G222" s="2"/>
      <c r="H222" s="2"/>
      <c r="I222" s="2"/>
      <c r="K222" s="156"/>
      <c r="L222" s="156"/>
    </row>
    <row r="223" spans="2:12" s="157" customFormat="1">
      <c r="B223" s="4"/>
      <c r="C223" s="4"/>
      <c r="D223" s="4"/>
      <c r="E223" s="4"/>
      <c r="F223" s="55"/>
      <c r="G223" s="2"/>
      <c r="H223" s="2"/>
      <c r="I223" s="2"/>
      <c r="K223" s="156"/>
      <c r="L223" s="156"/>
    </row>
    <row r="224" spans="2:12" s="157" customFormat="1">
      <c r="B224" s="4"/>
      <c r="C224" s="4"/>
      <c r="D224" s="4"/>
      <c r="E224" s="4"/>
      <c r="F224" s="55"/>
      <c r="G224" s="2"/>
      <c r="H224" s="2"/>
      <c r="I224" s="2"/>
      <c r="K224" s="156"/>
      <c r="L224" s="156"/>
    </row>
    <row r="225" spans="2:12" s="157" customFormat="1">
      <c r="B225" s="4"/>
      <c r="C225" s="4"/>
      <c r="D225" s="4"/>
      <c r="E225" s="4"/>
      <c r="F225" s="55"/>
      <c r="G225" s="2"/>
      <c r="H225" s="2"/>
      <c r="I225" s="2"/>
      <c r="K225" s="156"/>
      <c r="L225" s="156"/>
    </row>
    <row r="226" spans="2:12" s="157" customFormat="1">
      <c r="B226" s="4"/>
      <c r="C226" s="4"/>
      <c r="D226" s="4"/>
      <c r="E226" s="4"/>
      <c r="F226" s="55"/>
      <c r="G226" s="2"/>
      <c r="H226" s="2"/>
      <c r="I226" s="2"/>
      <c r="K226" s="156"/>
      <c r="L226" s="156"/>
    </row>
    <row r="227" spans="2:12" s="157" customFormat="1">
      <c r="B227" s="4"/>
      <c r="C227" s="4"/>
      <c r="D227" s="4"/>
      <c r="E227" s="4"/>
      <c r="F227" s="55"/>
      <c r="G227" s="2"/>
      <c r="H227" s="2"/>
      <c r="I227" s="2"/>
      <c r="K227" s="156"/>
      <c r="L227" s="156"/>
    </row>
    <row r="228" spans="2:12" s="157" customFormat="1">
      <c r="B228" s="4"/>
      <c r="C228" s="4"/>
      <c r="D228" s="4"/>
      <c r="E228" s="4"/>
      <c r="F228" s="55"/>
      <c r="G228" s="2"/>
      <c r="H228" s="2"/>
      <c r="I228" s="2"/>
      <c r="K228" s="156"/>
      <c r="L228" s="156"/>
    </row>
    <row r="229" spans="2:12" s="157" customFormat="1">
      <c r="B229" s="4"/>
      <c r="C229" s="4"/>
      <c r="D229" s="4"/>
      <c r="E229" s="4"/>
      <c r="F229" s="55"/>
      <c r="G229" s="2"/>
      <c r="H229" s="2"/>
      <c r="I229" s="2"/>
      <c r="K229" s="156"/>
      <c r="L229" s="156"/>
    </row>
    <row r="230" spans="2:12" s="157" customFormat="1">
      <c r="B230" s="4"/>
      <c r="C230" s="4"/>
      <c r="D230" s="4"/>
      <c r="E230" s="4"/>
      <c r="F230" s="55"/>
      <c r="G230" s="2"/>
      <c r="H230" s="2"/>
      <c r="I230" s="2"/>
      <c r="K230" s="156"/>
      <c r="L230" s="156"/>
    </row>
    <row r="231" spans="2:12" s="157" customFormat="1">
      <c r="B231" s="4"/>
      <c r="C231" s="4"/>
      <c r="D231" s="4"/>
      <c r="E231" s="4"/>
      <c r="F231" s="55"/>
      <c r="G231" s="2"/>
      <c r="H231" s="2"/>
      <c r="I231" s="2"/>
      <c r="K231" s="156"/>
      <c r="L231" s="156"/>
    </row>
    <row r="232" spans="2:12" s="157" customFormat="1">
      <c r="B232" s="4"/>
      <c r="C232" s="4"/>
      <c r="D232" s="4"/>
      <c r="E232" s="4"/>
      <c r="F232" s="55"/>
      <c r="G232" s="2"/>
      <c r="H232" s="2"/>
      <c r="I232" s="2"/>
      <c r="K232" s="156"/>
      <c r="L232" s="156"/>
    </row>
    <row r="233" spans="2:12" s="157" customFormat="1">
      <c r="B233" s="4"/>
      <c r="C233" s="4"/>
      <c r="D233" s="4"/>
      <c r="E233" s="4"/>
      <c r="F233" s="55"/>
      <c r="G233" s="2"/>
      <c r="H233" s="2"/>
      <c r="I233" s="2"/>
      <c r="K233" s="156"/>
      <c r="L233" s="156"/>
    </row>
    <row r="234" spans="2:12" s="157" customFormat="1">
      <c r="B234" s="4"/>
      <c r="C234" s="4"/>
      <c r="D234" s="4"/>
      <c r="E234" s="4"/>
      <c r="F234" s="55"/>
      <c r="G234" s="2"/>
      <c r="H234" s="2"/>
      <c r="I234" s="2"/>
      <c r="K234" s="156"/>
      <c r="L234" s="156"/>
    </row>
    <row r="235" spans="2:12" s="157" customFormat="1">
      <c r="B235" s="4"/>
      <c r="C235" s="4"/>
      <c r="D235" s="4"/>
      <c r="E235" s="4"/>
      <c r="F235" s="55"/>
      <c r="G235" s="2"/>
      <c r="H235" s="2"/>
      <c r="I235" s="2"/>
      <c r="K235" s="156"/>
      <c r="L235" s="156"/>
    </row>
    <row r="236" spans="2:12" s="157" customFormat="1">
      <c r="B236" s="4"/>
      <c r="C236" s="4"/>
      <c r="D236" s="4"/>
      <c r="E236" s="4"/>
      <c r="F236" s="55"/>
      <c r="G236" s="2"/>
      <c r="H236" s="2"/>
      <c r="I236" s="2"/>
      <c r="K236" s="156"/>
      <c r="L236" s="156"/>
    </row>
    <row r="237" spans="2:12" s="157" customFormat="1">
      <c r="B237" s="4"/>
      <c r="C237" s="4"/>
      <c r="D237" s="4"/>
      <c r="E237" s="4"/>
      <c r="F237" s="55"/>
      <c r="G237" s="2"/>
      <c r="H237" s="2"/>
      <c r="I237" s="2"/>
      <c r="K237" s="156"/>
      <c r="L237" s="156"/>
    </row>
    <row r="238" spans="2:12" s="157" customFormat="1">
      <c r="B238" s="4"/>
      <c r="C238" s="4"/>
      <c r="D238" s="4"/>
      <c r="E238" s="4"/>
      <c r="F238" s="55"/>
      <c r="G238" s="2"/>
      <c r="H238" s="2"/>
      <c r="I238" s="2"/>
      <c r="K238" s="156"/>
      <c r="L238" s="156"/>
    </row>
    <row r="239" spans="2:12" s="157" customFormat="1">
      <c r="B239" s="4"/>
      <c r="C239" s="4"/>
      <c r="D239" s="4"/>
      <c r="E239" s="4"/>
      <c r="F239" s="55"/>
      <c r="G239" s="2"/>
      <c r="H239" s="2"/>
      <c r="I239" s="2"/>
      <c r="K239" s="156"/>
      <c r="L239" s="156"/>
    </row>
    <row r="240" spans="2:12" s="157" customFormat="1">
      <c r="B240" s="4"/>
      <c r="C240" s="4"/>
      <c r="D240" s="4"/>
      <c r="E240" s="4"/>
      <c r="F240" s="55"/>
      <c r="G240" s="2"/>
      <c r="H240" s="2"/>
      <c r="I240" s="2"/>
      <c r="K240" s="156"/>
      <c r="L240" s="156"/>
    </row>
    <row r="241" spans="2:12" s="157" customFormat="1">
      <c r="B241" s="4"/>
      <c r="C241" s="4"/>
      <c r="D241" s="4"/>
      <c r="E241" s="4"/>
      <c r="F241" s="55"/>
      <c r="G241" s="2"/>
      <c r="H241" s="2"/>
      <c r="I241" s="2"/>
      <c r="K241" s="156"/>
      <c r="L241" s="156"/>
    </row>
    <row r="242" spans="2:12" s="157" customFormat="1">
      <c r="B242" s="4"/>
      <c r="C242" s="4"/>
      <c r="D242" s="4"/>
      <c r="E242" s="4"/>
      <c r="F242" s="55"/>
      <c r="G242" s="2"/>
      <c r="H242" s="2"/>
      <c r="I242" s="2"/>
      <c r="K242" s="156"/>
      <c r="L242" s="156"/>
    </row>
    <row r="243" spans="2:12" s="157" customFormat="1">
      <c r="B243" s="4"/>
      <c r="C243" s="4"/>
      <c r="D243" s="4"/>
      <c r="E243" s="4"/>
      <c r="F243" s="55"/>
      <c r="G243" s="2"/>
      <c r="H243" s="2"/>
      <c r="I243" s="2"/>
      <c r="K243" s="156"/>
      <c r="L243" s="156"/>
    </row>
    <row r="244" spans="2:12" s="157" customFormat="1">
      <c r="B244" s="4"/>
      <c r="C244" s="4"/>
      <c r="D244" s="4"/>
      <c r="E244" s="4"/>
      <c r="F244" s="55"/>
      <c r="G244" s="2"/>
      <c r="H244" s="2"/>
      <c r="I244" s="2"/>
      <c r="K244" s="156"/>
      <c r="L244" s="156"/>
    </row>
    <row r="245" spans="2:12" s="157" customFormat="1">
      <c r="B245" s="4"/>
      <c r="C245" s="4"/>
      <c r="D245" s="4"/>
      <c r="E245" s="4"/>
      <c r="F245" s="55"/>
      <c r="G245" s="2"/>
      <c r="H245" s="2"/>
      <c r="I245" s="2"/>
      <c r="K245" s="156"/>
      <c r="L245" s="156"/>
    </row>
    <row r="246" spans="2:12" s="157" customFormat="1">
      <c r="B246" s="4"/>
      <c r="C246" s="4"/>
      <c r="D246" s="4"/>
      <c r="E246" s="4"/>
      <c r="F246" s="55"/>
      <c r="G246" s="2"/>
      <c r="H246" s="2"/>
      <c r="I246" s="2"/>
      <c r="K246" s="156"/>
      <c r="L246" s="156"/>
    </row>
    <row r="247" spans="2:12" s="157" customFormat="1">
      <c r="B247" s="4"/>
      <c r="C247" s="4"/>
      <c r="D247" s="4"/>
      <c r="E247" s="4"/>
      <c r="F247" s="55"/>
      <c r="G247" s="2"/>
      <c r="H247" s="2"/>
      <c r="I247" s="2"/>
      <c r="K247" s="156"/>
      <c r="L247" s="156"/>
    </row>
    <row r="248" spans="2:12" s="157" customFormat="1">
      <c r="B248" s="4"/>
      <c r="C248" s="4"/>
      <c r="D248" s="4"/>
      <c r="E248" s="4"/>
      <c r="F248" s="55"/>
      <c r="G248" s="2"/>
      <c r="H248" s="2"/>
      <c r="I248" s="2"/>
      <c r="K248" s="156"/>
      <c r="L248" s="156"/>
    </row>
    <row r="249" spans="2:12" s="157" customFormat="1">
      <c r="B249" s="4"/>
      <c r="C249" s="4"/>
      <c r="D249" s="4"/>
      <c r="E249" s="4"/>
      <c r="F249" s="55"/>
      <c r="G249" s="2"/>
      <c r="H249" s="2"/>
      <c r="I249" s="2"/>
      <c r="K249" s="156"/>
      <c r="L249" s="156"/>
    </row>
    <row r="250" spans="2:12" s="157" customFormat="1">
      <c r="B250" s="4"/>
      <c r="C250" s="4"/>
      <c r="D250" s="4"/>
      <c r="E250" s="4"/>
      <c r="F250" s="55"/>
      <c r="G250" s="2"/>
      <c r="H250" s="2"/>
      <c r="I250" s="2"/>
      <c r="K250" s="156"/>
      <c r="L250" s="156"/>
    </row>
    <row r="251" spans="2:12" s="157" customFormat="1">
      <c r="B251" s="4"/>
      <c r="C251" s="4"/>
      <c r="D251" s="4"/>
      <c r="E251" s="4"/>
      <c r="F251" s="55"/>
      <c r="G251" s="2"/>
      <c r="H251" s="2"/>
      <c r="I251" s="2"/>
      <c r="K251" s="156"/>
      <c r="L251" s="156"/>
    </row>
    <row r="252" spans="2:12" s="157" customFormat="1">
      <c r="B252" s="4"/>
      <c r="C252" s="4"/>
      <c r="D252" s="4"/>
      <c r="E252" s="4"/>
      <c r="F252" s="55"/>
      <c r="G252" s="2"/>
      <c r="H252" s="2"/>
      <c r="I252" s="2"/>
      <c r="K252" s="156"/>
      <c r="L252" s="156"/>
    </row>
    <row r="253" spans="2:12" s="157" customFormat="1">
      <c r="B253" s="4"/>
      <c r="C253" s="4"/>
      <c r="D253" s="4"/>
      <c r="E253" s="4"/>
      <c r="F253" s="55"/>
      <c r="G253" s="2"/>
      <c r="H253" s="2"/>
      <c r="I253" s="2"/>
      <c r="K253" s="156"/>
      <c r="L253" s="156"/>
    </row>
    <row r="254" spans="2:12" s="157" customFormat="1">
      <c r="B254" s="4"/>
      <c r="C254" s="4"/>
      <c r="D254" s="4"/>
      <c r="E254" s="4"/>
      <c r="F254" s="55"/>
      <c r="G254" s="2"/>
      <c r="H254" s="2"/>
      <c r="I254" s="2"/>
      <c r="K254" s="156"/>
      <c r="L254" s="156"/>
    </row>
    <row r="255" spans="2:12" s="157" customFormat="1">
      <c r="B255" s="4"/>
      <c r="C255" s="4"/>
      <c r="D255" s="4"/>
      <c r="E255" s="4"/>
      <c r="F255" s="55"/>
      <c r="G255" s="2"/>
      <c r="H255" s="2"/>
      <c r="I255" s="2"/>
      <c r="K255" s="156"/>
      <c r="L255" s="156"/>
    </row>
    <row r="256" spans="2:12" s="157" customFormat="1">
      <c r="B256" s="4"/>
      <c r="C256" s="4"/>
      <c r="D256" s="4"/>
      <c r="E256" s="4"/>
      <c r="F256" s="55"/>
      <c r="G256" s="2"/>
      <c r="H256" s="2"/>
      <c r="I256" s="2"/>
      <c r="K256" s="156"/>
      <c r="L256" s="156"/>
    </row>
    <row r="257" spans="2:12" s="157" customFormat="1">
      <c r="B257" s="4"/>
      <c r="C257" s="4"/>
      <c r="D257" s="4"/>
      <c r="E257" s="4"/>
      <c r="F257" s="55"/>
      <c r="G257" s="2"/>
      <c r="H257" s="2"/>
      <c r="I257" s="2"/>
      <c r="K257" s="156"/>
      <c r="L257" s="156"/>
    </row>
    <row r="258" spans="2:12" s="157" customFormat="1">
      <c r="B258" s="4"/>
      <c r="C258" s="4"/>
      <c r="D258" s="4"/>
      <c r="E258" s="4"/>
      <c r="F258" s="55"/>
      <c r="G258" s="2"/>
      <c r="H258" s="2"/>
      <c r="I258" s="2"/>
      <c r="K258" s="156"/>
      <c r="L258" s="156"/>
    </row>
    <row r="259" spans="2:12" s="157" customFormat="1">
      <c r="B259" s="4"/>
      <c r="C259" s="4"/>
      <c r="D259" s="4"/>
      <c r="E259" s="4"/>
      <c r="F259" s="55"/>
      <c r="G259" s="2"/>
      <c r="H259" s="2"/>
      <c r="I259" s="2"/>
      <c r="K259" s="156"/>
      <c r="L259" s="156"/>
    </row>
    <row r="260" spans="2:12" s="157" customFormat="1">
      <c r="B260" s="4"/>
      <c r="C260" s="4"/>
      <c r="D260" s="4"/>
      <c r="E260" s="4"/>
      <c r="F260" s="55"/>
      <c r="G260" s="2"/>
      <c r="H260" s="2"/>
      <c r="I260" s="2"/>
      <c r="K260" s="156"/>
      <c r="L260" s="156"/>
    </row>
    <row r="261" spans="2:12" s="157" customFormat="1">
      <c r="B261" s="4"/>
      <c r="C261" s="4"/>
      <c r="D261" s="4"/>
      <c r="E261" s="4"/>
      <c r="F261" s="55"/>
      <c r="G261" s="2"/>
      <c r="H261" s="2"/>
      <c r="I261" s="2"/>
      <c r="K261" s="156"/>
      <c r="L261" s="156"/>
    </row>
    <row r="262" spans="2:12" s="157" customFormat="1">
      <c r="B262" s="4"/>
      <c r="C262" s="4"/>
      <c r="D262" s="4"/>
      <c r="E262" s="4"/>
      <c r="F262" s="55"/>
      <c r="G262" s="2"/>
      <c r="H262" s="2"/>
      <c r="I262" s="2"/>
      <c r="K262" s="156"/>
      <c r="L262" s="156"/>
    </row>
    <row r="263" spans="2:12" s="157" customFormat="1">
      <c r="B263" s="4"/>
      <c r="C263" s="4"/>
      <c r="D263" s="4"/>
      <c r="E263" s="4"/>
      <c r="F263" s="55"/>
      <c r="G263" s="2"/>
      <c r="H263" s="2"/>
      <c r="I263" s="2"/>
      <c r="K263" s="156"/>
      <c r="L263" s="156"/>
    </row>
    <row r="264" spans="2:12" s="157" customFormat="1">
      <c r="B264" s="4"/>
      <c r="C264" s="4"/>
      <c r="D264" s="4"/>
      <c r="E264" s="4"/>
      <c r="F264" s="55"/>
      <c r="G264" s="2"/>
      <c r="H264" s="2"/>
      <c r="I264" s="2"/>
      <c r="K264" s="156"/>
      <c r="L264" s="156"/>
    </row>
    <row r="265" spans="2:12" s="157" customFormat="1">
      <c r="B265" s="4"/>
      <c r="C265" s="4"/>
      <c r="D265" s="4"/>
      <c r="E265" s="4"/>
      <c r="F265" s="55"/>
      <c r="G265" s="2"/>
      <c r="H265" s="2"/>
      <c r="I265" s="2"/>
      <c r="K265" s="156"/>
      <c r="L265" s="156"/>
    </row>
    <row r="266" spans="2:12" s="157" customFormat="1">
      <c r="B266" s="4"/>
      <c r="C266" s="4"/>
      <c r="D266" s="4"/>
      <c r="E266" s="4"/>
      <c r="F266" s="55"/>
      <c r="G266" s="2"/>
      <c r="H266" s="2"/>
      <c r="I266" s="2"/>
      <c r="K266" s="156"/>
      <c r="L266" s="156"/>
    </row>
    <row r="267" spans="2:12" s="157" customFormat="1">
      <c r="B267" s="4"/>
      <c r="C267" s="4"/>
      <c r="D267" s="4"/>
      <c r="E267" s="4"/>
      <c r="F267" s="55"/>
      <c r="G267" s="2"/>
      <c r="H267" s="2"/>
      <c r="I267" s="2"/>
      <c r="K267" s="156"/>
      <c r="L267" s="156"/>
    </row>
    <row r="268" spans="2:12" s="157" customFormat="1">
      <c r="B268" s="4"/>
      <c r="C268" s="4"/>
      <c r="D268" s="4"/>
      <c r="E268" s="4"/>
      <c r="F268" s="55"/>
      <c r="G268" s="2"/>
      <c r="H268" s="2"/>
      <c r="I268" s="2"/>
      <c r="K268" s="156"/>
      <c r="L268" s="156"/>
    </row>
    <row r="269" spans="2:12" s="157" customFormat="1">
      <c r="B269" s="4"/>
      <c r="C269" s="4"/>
      <c r="D269" s="4"/>
      <c r="E269" s="4"/>
      <c r="F269" s="55"/>
      <c r="G269" s="2"/>
      <c r="H269" s="2"/>
      <c r="I269" s="2"/>
      <c r="K269" s="156"/>
      <c r="L269" s="156"/>
    </row>
    <row r="270" spans="2:12" s="157" customFormat="1">
      <c r="B270" s="4"/>
      <c r="C270" s="4"/>
      <c r="D270" s="4"/>
      <c r="E270" s="4"/>
      <c r="F270" s="55"/>
      <c r="G270" s="2"/>
      <c r="H270" s="2"/>
      <c r="I270" s="2"/>
      <c r="K270" s="156"/>
      <c r="L270" s="156"/>
    </row>
    <row r="271" spans="2:12" s="157" customFormat="1">
      <c r="B271" s="4"/>
      <c r="C271" s="4"/>
      <c r="D271" s="4"/>
      <c r="E271" s="4"/>
      <c r="F271" s="55"/>
      <c r="G271" s="2"/>
      <c r="H271" s="2"/>
      <c r="I271" s="2"/>
      <c r="K271" s="156"/>
      <c r="L271" s="156"/>
    </row>
    <row r="272" spans="2:12" s="157" customFormat="1">
      <c r="B272" s="4"/>
      <c r="C272" s="4"/>
      <c r="D272" s="4"/>
      <c r="E272" s="4"/>
      <c r="F272" s="55"/>
      <c r="G272" s="2"/>
      <c r="H272" s="2"/>
      <c r="I272" s="2"/>
      <c r="K272" s="156"/>
      <c r="L272" s="156"/>
    </row>
    <row r="273" spans="2:12" s="157" customFormat="1">
      <c r="B273" s="4"/>
      <c r="C273" s="4"/>
      <c r="D273" s="4"/>
      <c r="E273" s="4"/>
      <c r="F273" s="55"/>
      <c r="G273" s="2"/>
      <c r="H273" s="2"/>
      <c r="I273" s="2"/>
      <c r="K273" s="156"/>
      <c r="L273" s="156"/>
    </row>
    <row r="274" spans="2:12" s="157" customFormat="1">
      <c r="B274" s="4"/>
      <c r="C274" s="4"/>
      <c r="D274" s="4"/>
      <c r="E274" s="4"/>
      <c r="F274" s="55"/>
      <c r="G274" s="2"/>
      <c r="H274" s="2"/>
      <c r="I274" s="2"/>
      <c r="K274" s="156"/>
      <c r="L274" s="156"/>
    </row>
    <row r="275" spans="2:12" s="157" customFormat="1">
      <c r="B275" s="4"/>
      <c r="C275" s="4"/>
      <c r="D275" s="4"/>
      <c r="E275" s="4"/>
      <c r="F275" s="55"/>
      <c r="G275" s="2"/>
      <c r="H275" s="2"/>
      <c r="I275" s="2"/>
      <c r="K275" s="156"/>
      <c r="L275" s="156"/>
    </row>
    <row r="276" spans="2:12" s="157" customFormat="1">
      <c r="B276" s="4"/>
      <c r="C276" s="4"/>
      <c r="D276" s="4"/>
      <c r="E276" s="4"/>
      <c r="F276" s="55"/>
      <c r="G276" s="2"/>
      <c r="H276" s="2"/>
      <c r="I276" s="2"/>
      <c r="K276" s="156"/>
      <c r="L276" s="156"/>
    </row>
    <row r="277" spans="2:12" s="157" customFormat="1">
      <c r="B277" s="4"/>
      <c r="C277" s="4"/>
      <c r="D277" s="4"/>
      <c r="E277" s="4"/>
      <c r="F277" s="55"/>
      <c r="G277" s="2"/>
      <c r="H277" s="2"/>
      <c r="I277" s="2"/>
      <c r="K277" s="156"/>
      <c r="L277" s="156"/>
    </row>
    <row r="278" spans="2:12" s="157" customFormat="1">
      <c r="B278" s="4"/>
      <c r="C278" s="4"/>
      <c r="D278" s="4"/>
      <c r="E278" s="4"/>
      <c r="F278" s="55"/>
      <c r="G278" s="2"/>
      <c r="H278" s="2"/>
      <c r="I278" s="2"/>
      <c r="K278" s="156"/>
      <c r="L278" s="156"/>
    </row>
    <row r="279" spans="2:12" s="157" customFormat="1">
      <c r="B279" s="4"/>
      <c r="C279" s="4"/>
      <c r="D279" s="4"/>
      <c r="E279" s="4"/>
      <c r="F279" s="55"/>
      <c r="G279" s="2"/>
      <c r="H279" s="2"/>
      <c r="I279" s="2"/>
      <c r="K279" s="156"/>
      <c r="L279" s="156"/>
    </row>
    <row r="280" spans="2:12" s="157" customFormat="1">
      <c r="B280" s="4"/>
      <c r="C280" s="4"/>
      <c r="D280" s="4"/>
      <c r="E280" s="4"/>
      <c r="F280" s="55"/>
      <c r="G280" s="2"/>
      <c r="H280" s="2"/>
      <c r="I280" s="2"/>
      <c r="K280" s="156"/>
      <c r="L280" s="156"/>
    </row>
    <row r="281" spans="2:12" s="157" customFormat="1">
      <c r="B281" s="4"/>
      <c r="C281" s="4"/>
      <c r="D281" s="4"/>
      <c r="E281" s="4"/>
      <c r="F281" s="55"/>
      <c r="G281" s="2"/>
      <c r="H281" s="2"/>
      <c r="I281" s="2"/>
      <c r="K281" s="156"/>
      <c r="L281" s="156"/>
    </row>
    <row r="282" spans="2:12" s="157" customFormat="1">
      <c r="B282" s="4"/>
      <c r="C282" s="4"/>
      <c r="D282" s="4"/>
      <c r="E282" s="4"/>
      <c r="F282" s="55"/>
      <c r="G282" s="2"/>
      <c r="H282" s="2"/>
      <c r="I282" s="2"/>
      <c r="K282" s="156"/>
      <c r="L282" s="156"/>
    </row>
    <row r="283" spans="2:12" s="157" customFormat="1">
      <c r="B283" s="4"/>
      <c r="C283" s="4"/>
      <c r="D283" s="4"/>
      <c r="E283" s="4"/>
      <c r="F283" s="55"/>
      <c r="G283" s="2"/>
      <c r="H283" s="2"/>
      <c r="I283" s="2"/>
      <c r="K283" s="156"/>
      <c r="L283" s="156"/>
    </row>
  </sheetData>
  <mergeCells count="19">
    <mergeCell ref="G1:I1"/>
    <mergeCell ref="A2:A11"/>
    <mergeCell ref="A12:A21"/>
    <mergeCell ref="A22:A31"/>
    <mergeCell ref="A32:A41"/>
    <mergeCell ref="A42:A51"/>
    <mergeCell ref="A52:A61"/>
    <mergeCell ref="A62:A71"/>
    <mergeCell ref="A72:A81"/>
    <mergeCell ref="A82:A91"/>
    <mergeCell ref="A92:A101"/>
    <mergeCell ref="A102:A111"/>
    <mergeCell ref="A172:A181"/>
    <mergeCell ref="A112:A121"/>
    <mergeCell ref="A122:A131"/>
    <mergeCell ref="A132:A141"/>
    <mergeCell ref="A142:A151"/>
    <mergeCell ref="A152:A161"/>
    <mergeCell ref="A162:A171"/>
  </mergeCells>
  <phoneticPr fontId="9"/>
  <conditionalFormatting sqref="F62:F91">
    <cfRule type="containsBlanks" dxfId="15" priority="17">
      <formula>LEN(TRIM(F62))=0</formula>
    </cfRule>
    <cfRule type="duplicateValues" dxfId="14" priority="18"/>
    <cfRule type="containsText" dxfId="13" priority="19" operator="containsText" text="B">
      <formula>NOT(ISERROR(SEARCH("B",F62)))</formula>
    </cfRule>
    <cfRule type="containsText" dxfId="12" priority="20" operator="containsText" text="A">
      <formula>NOT(ISERROR(SEARCH("A",F62)))</formula>
    </cfRule>
  </conditionalFormatting>
  <conditionalFormatting sqref="F2:F50 F52:F61">
    <cfRule type="containsBlanks" dxfId="11" priority="9">
      <formula>LEN(TRIM(F2))=0</formula>
    </cfRule>
    <cfRule type="duplicateValues" dxfId="10" priority="10"/>
    <cfRule type="containsText" dxfId="9" priority="11" operator="containsText" text="B">
      <formula>NOT(ISERROR(SEARCH("B",F2)))</formula>
    </cfRule>
    <cfRule type="containsText" dxfId="8" priority="12" operator="containsText" text="A">
      <formula>NOT(ISERROR(SEARCH("A",F2)))</formula>
    </cfRule>
  </conditionalFormatting>
  <conditionalFormatting sqref="F92:F181">
    <cfRule type="containsBlanks" dxfId="7" priority="5">
      <formula>LEN(TRIM(F92))=0</formula>
    </cfRule>
    <cfRule type="duplicateValues" dxfId="6" priority="6"/>
    <cfRule type="containsText" dxfId="5" priority="7" operator="containsText" text="B">
      <formula>NOT(ISERROR(SEARCH("B",F92)))</formula>
    </cfRule>
    <cfRule type="containsText" dxfId="4" priority="8" operator="containsText" text="A">
      <formula>NOT(ISERROR(SEARCH("A",F92)))</formula>
    </cfRule>
  </conditionalFormatting>
  <conditionalFormatting sqref="F51">
    <cfRule type="containsBlanks" dxfId="3" priority="1">
      <formula>LEN(TRIM(F51))=0</formula>
    </cfRule>
    <cfRule type="duplicateValues" dxfId="2" priority="2"/>
    <cfRule type="containsText" dxfId="1" priority="3" operator="containsText" text="B">
      <formula>NOT(ISERROR(SEARCH("B",F51)))</formula>
    </cfRule>
    <cfRule type="containsText" dxfId="0" priority="4" operator="containsText" text="A">
      <formula>NOT(ISERROR(SEARCH("A",F51)))</formula>
    </cfRule>
  </conditionalFormatting>
  <printOptions horizontalCentered="1" verticalCentered="1"/>
  <pageMargins left="0.55118110236220474" right="0.55118110236220474" top="1.1811023622047245" bottom="0.39370078740157483" header="0.70866141732283472" footer="0.51181102362204722"/>
  <pageSetup paperSize="9" scale="63" orientation="portrait" verticalDpi="4294967292" r:id="rId1"/>
  <headerFooter>
    <oddHeader>&amp;C&amp;20&amp;K000000高円宮杯 ＪＦＡ Ｕ−１８ サッカーリーグ 2025 ＯＳＡＫＡ　2部試合日程表</oddHeader>
  </headerFooter>
  <rowBreaks count="2" manualBreakCount="2">
    <brk id="61" max="16383" man="1"/>
    <brk id="12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BreakPreview" zoomScale="70" zoomScaleNormal="100" zoomScaleSheetLayoutView="7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F3" sqref="F3:R23"/>
    </sheetView>
  </sheetViews>
  <sheetFormatPr defaultColWidth="9" defaultRowHeight="13"/>
  <cols>
    <col min="1" max="3" width="5" style="172" customWidth="1"/>
    <col min="4" max="4" width="19.08984375" style="170" customWidth="1"/>
    <col min="5" max="5" width="5" style="171" customWidth="1"/>
    <col min="6" max="18" width="7.453125" style="170" customWidth="1"/>
    <col min="19" max="19" width="7.453125" style="169" customWidth="1"/>
    <col min="20" max="1025" width="8.90625" style="168" customWidth="1"/>
    <col min="1026" max="16384" width="9" style="168"/>
  </cols>
  <sheetData>
    <row r="1" spans="1:20" s="170" customFormat="1" ht="53.25" customHeight="1">
      <c r="A1" s="348" t="s">
        <v>348</v>
      </c>
      <c r="B1" s="348"/>
      <c r="C1" s="185"/>
      <c r="D1" s="349" t="s">
        <v>347</v>
      </c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</row>
    <row r="2" spans="1:20" s="173" customFormat="1" ht="53.25" customHeight="1">
      <c r="A2" s="180" t="s">
        <v>218</v>
      </c>
      <c r="B2" s="180" t="s">
        <v>219</v>
      </c>
      <c r="C2" s="180" t="s">
        <v>345</v>
      </c>
      <c r="D2" s="180" t="s">
        <v>346</v>
      </c>
      <c r="E2" s="181" t="s">
        <v>343</v>
      </c>
      <c r="F2" s="180" t="s">
        <v>342</v>
      </c>
      <c r="G2" s="180" t="s">
        <v>322</v>
      </c>
      <c r="H2" s="180" t="s">
        <v>341</v>
      </c>
      <c r="I2" s="180" t="s">
        <v>340</v>
      </c>
      <c r="J2" s="180" t="s">
        <v>339</v>
      </c>
      <c r="K2" s="180" t="s">
        <v>338</v>
      </c>
      <c r="L2" s="182" t="s">
        <v>349</v>
      </c>
      <c r="M2" s="182" t="s">
        <v>350</v>
      </c>
      <c r="N2" s="180" t="s">
        <v>337</v>
      </c>
      <c r="O2" s="182" t="s">
        <v>336</v>
      </c>
      <c r="P2" s="182" t="s">
        <v>335</v>
      </c>
      <c r="Q2" s="180" t="s">
        <v>351</v>
      </c>
      <c r="R2" s="180" t="s">
        <v>334</v>
      </c>
      <c r="S2" s="184" t="s">
        <v>333</v>
      </c>
    </row>
    <row r="3" spans="1:20" ht="53.25" customHeight="1" thickBot="1">
      <c r="A3" s="180">
        <f>COUNTIF(AB組合調整用!$J$2:$J$181,A対戦表!B5)</f>
        <v>0</v>
      </c>
      <c r="B3" s="180">
        <f>COUNTIF(AB組合調整用!$K$2:$K$181,A対戦表!B5)</f>
        <v>10</v>
      </c>
      <c r="C3" s="180">
        <f>COUNTIF(AB組合調整用!$L$2:$L$181,A対戦表!B5)</f>
        <v>8</v>
      </c>
      <c r="D3" s="188" t="s">
        <v>232</v>
      </c>
      <c r="E3" s="181">
        <f t="shared" ref="E3:E12" si="0">F3+G3+H3+I3</f>
        <v>8</v>
      </c>
      <c r="F3" s="180">
        <v>5</v>
      </c>
      <c r="G3" s="180">
        <v>2</v>
      </c>
      <c r="H3" s="180"/>
      <c r="I3" s="180">
        <v>1</v>
      </c>
      <c r="J3" s="188">
        <v>2</v>
      </c>
      <c r="K3" s="180"/>
      <c r="L3" s="180">
        <v>5</v>
      </c>
      <c r="M3" s="180">
        <v>2</v>
      </c>
      <c r="N3" s="180">
        <v>1</v>
      </c>
      <c r="O3" s="180"/>
      <c r="P3" s="180"/>
      <c r="Q3" s="180"/>
      <c r="R3" s="180"/>
      <c r="S3" s="174">
        <f>F3+G3+H3+I3+J3+K3+L3+M3+N3+O3+P3+Q3+R3</f>
        <v>18</v>
      </c>
    </row>
    <row r="4" spans="1:20" ht="53.25" customHeight="1" thickBot="1">
      <c r="A4" s="180">
        <f>COUNTIF(AB組合調整用!$J$2:$J$181,A対戦表!B6)</f>
        <v>0</v>
      </c>
      <c r="B4" s="180">
        <f>COUNTIF(AB組合調整用!$K$2:$K$181,A対戦表!B6)</f>
        <v>0</v>
      </c>
      <c r="C4" s="186">
        <f>COUNTIF(AB組合調整用!$L$2:$L$181,A対戦表!B6)</f>
        <v>18</v>
      </c>
      <c r="D4" s="177" t="s">
        <v>226</v>
      </c>
      <c r="E4" s="187">
        <f t="shared" si="0"/>
        <v>0</v>
      </c>
      <c r="F4" s="180"/>
      <c r="G4" s="180"/>
      <c r="H4" s="180"/>
      <c r="I4" s="186"/>
      <c r="J4" s="177">
        <v>16</v>
      </c>
      <c r="K4" s="191"/>
      <c r="L4" s="180"/>
      <c r="M4" s="180">
        <v>1</v>
      </c>
      <c r="N4" s="180">
        <v>1</v>
      </c>
      <c r="O4" s="180"/>
      <c r="P4" s="180"/>
      <c r="Q4" s="180"/>
      <c r="R4" s="180"/>
      <c r="S4" s="174">
        <f t="shared" ref="S4:S12" si="1">F4+G4+H4+I4+J4+K4+L4+M4+N4+O4+P4+Q4+R4</f>
        <v>18</v>
      </c>
      <c r="T4" s="183"/>
    </row>
    <row r="5" spans="1:20" ht="53.25" customHeight="1" thickBot="1">
      <c r="A5" s="180">
        <f>COUNTIF(AB組合調整用!$J$2:$J$181,A対戦表!B7)</f>
        <v>0</v>
      </c>
      <c r="B5" s="180">
        <f>COUNTIF(AB組合調整用!$K$2:$K$181,A対戦表!B7)</f>
        <v>11</v>
      </c>
      <c r="C5" s="180">
        <f>COUNTIF(AB組合調整用!$L$2:$L$181,A対戦表!B7)</f>
        <v>9</v>
      </c>
      <c r="D5" s="190" t="s">
        <v>233</v>
      </c>
      <c r="E5" s="181">
        <f t="shared" si="0"/>
        <v>5</v>
      </c>
      <c r="F5" s="180">
        <v>3</v>
      </c>
      <c r="G5" s="180">
        <v>1</v>
      </c>
      <c r="H5" s="180"/>
      <c r="I5" s="180">
        <v>1</v>
      </c>
      <c r="J5" s="189">
        <v>2</v>
      </c>
      <c r="K5" s="180"/>
      <c r="L5" s="180">
        <v>2</v>
      </c>
      <c r="M5" s="180">
        <v>3</v>
      </c>
      <c r="N5" s="188">
        <v>1</v>
      </c>
      <c r="O5" s="180">
        <v>3</v>
      </c>
      <c r="P5" s="180">
        <v>2</v>
      </c>
      <c r="Q5" s="180"/>
      <c r="R5" s="180"/>
      <c r="S5" s="174">
        <f t="shared" si="1"/>
        <v>18</v>
      </c>
    </row>
    <row r="6" spans="1:20" ht="53.25" customHeight="1" thickBot="1">
      <c r="A6" s="180">
        <f>COUNTIF(AB組合調整用!$J$2:$J$181,A対戦表!B8)</f>
        <v>0</v>
      </c>
      <c r="B6" s="180">
        <f>COUNTIF(AB組合調整用!$K$2:$K$181,A対戦表!B8)</f>
        <v>9</v>
      </c>
      <c r="C6" s="186">
        <f>COUNTIF(AB組合調整用!$L$2:$L$181,A対戦表!B8)</f>
        <v>8</v>
      </c>
      <c r="D6" s="177" t="s">
        <v>229</v>
      </c>
      <c r="E6" s="187">
        <f t="shared" si="0"/>
        <v>4</v>
      </c>
      <c r="F6" s="180">
        <v>2</v>
      </c>
      <c r="G6" s="180">
        <v>2</v>
      </c>
      <c r="H6" s="180"/>
      <c r="I6" s="180"/>
      <c r="J6" s="180">
        <v>1</v>
      </c>
      <c r="K6" s="180"/>
      <c r="L6" s="180">
        <v>1</v>
      </c>
      <c r="M6" s="186">
        <v>3</v>
      </c>
      <c r="N6" s="177">
        <v>9</v>
      </c>
      <c r="O6" s="191"/>
      <c r="P6" s="180"/>
      <c r="Q6" s="180"/>
      <c r="R6" s="180"/>
      <c r="S6" s="174">
        <f t="shared" si="1"/>
        <v>18</v>
      </c>
    </row>
    <row r="7" spans="1:20" ht="53.25" customHeight="1">
      <c r="A7" s="180">
        <f>COUNTIF(AB組合調整用!$J$2:$J$181,A対戦表!B9)</f>
        <v>0</v>
      </c>
      <c r="B7" s="180">
        <f>COUNTIF(AB組合調整用!$K$2:$K$181,A対戦表!B9)</f>
        <v>8</v>
      </c>
      <c r="C7" s="180">
        <f>COUNTIF(AB組合調整用!$L$2:$L$181,A対戦表!B9)</f>
        <v>8</v>
      </c>
      <c r="D7" s="189" t="s">
        <v>275</v>
      </c>
      <c r="E7" s="181">
        <f t="shared" si="0"/>
        <v>6</v>
      </c>
      <c r="F7" s="180">
        <v>3</v>
      </c>
      <c r="G7" s="180">
        <v>1</v>
      </c>
      <c r="H7" s="180">
        <v>1</v>
      </c>
      <c r="I7" s="180">
        <v>1</v>
      </c>
      <c r="J7" s="180">
        <v>2</v>
      </c>
      <c r="K7" s="180"/>
      <c r="L7" s="180">
        <v>6</v>
      </c>
      <c r="M7" s="180">
        <v>2</v>
      </c>
      <c r="N7" s="189">
        <v>1</v>
      </c>
      <c r="O7" s="180">
        <v>1</v>
      </c>
      <c r="P7" s="180"/>
      <c r="Q7" s="180"/>
      <c r="R7" s="180"/>
      <c r="S7" s="174">
        <f t="shared" si="1"/>
        <v>18</v>
      </c>
    </row>
    <row r="8" spans="1:20" ht="53.25" customHeight="1">
      <c r="A8" s="180">
        <f>COUNTIF(AB組合調整用!$J$2:$J$181,A対戦表!B10)</f>
        <v>0</v>
      </c>
      <c r="B8" s="180">
        <f>COUNTIF(AB組合調整用!$K$2:$K$181,A対戦表!B10)</f>
        <v>9</v>
      </c>
      <c r="C8" s="180">
        <f>COUNTIF(AB組合調整用!$L$2:$L$181,A対戦表!B10)</f>
        <v>8</v>
      </c>
      <c r="D8" s="180" t="s">
        <v>234</v>
      </c>
      <c r="E8" s="181">
        <f t="shared" si="0"/>
        <v>5</v>
      </c>
      <c r="F8" s="180">
        <v>2</v>
      </c>
      <c r="G8" s="180">
        <v>2</v>
      </c>
      <c r="H8" s="180"/>
      <c r="I8" s="180">
        <v>1</v>
      </c>
      <c r="J8" s="180">
        <v>2</v>
      </c>
      <c r="K8" s="180"/>
      <c r="L8" s="180">
        <v>6</v>
      </c>
      <c r="M8" s="180">
        <v>2</v>
      </c>
      <c r="N8" s="180">
        <v>1</v>
      </c>
      <c r="O8" s="180">
        <v>1</v>
      </c>
      <c r="P8" s="180">
        <v>1</v>
      </c>
      <c r="Q8" s="180"/>
      <c r="R8" s="180"/>
      <c r="S8" s="174">
        <f t="shared" si="1"/>
        <v>18</v>
      </c>
    </row>
    <row r="9" spans="1:20" ht="53.25" customHeight="1">
      <c r="A9" s="180">
        <f>COUNTIF(AB組合調整用!$J$2:$J$181,A対戦表!B11)</f>
        <v>0</v>
      </c>
      <c r="B9" s="180">
        <f>COUNTIF(AB組合調整用!$K$2:$K$181,A対戦表!B11)</f>
        <v>12</v>
      </c>
      <c r="C9" s="180">
        <f>COUNTIF(AB組合調整用!$L$2:$L$181,A対戦表!B11)</f>
        <v>8</v>
      </c>
      <c r="D9" s="180" t="s">
        <v>221</v>
      </c>
      <c r="E9" s="181">
        <f t="shared" si="0"/>
        <v>6</v>
      </c>
      <c r="F9" s="180">
        <v>3</v>
      </c>
      <c r="G9" s="180">
        <v>3</v>
      </c>
      <c r="H9" s="180"/>
      <c r="I9" s="180"/>
      <c r="J9" s="180">
        <v>2</v>
      </c>
      <c r="K9" s="180"/>
      <c r="L9" s="180">
        <v>4</v>
      </c>
      <c r="M9" s="180">
        <v>2</v>
      </c>
      <c r="N9" s="180">
        <v>1</v>
      </c>
      <c r="O9" s="180">
        <v>3</v>
      </c>
      <c r="P9" s="180"/>
      <c r="Q9" s="180"/>
      <c r="R9" s="180"/>
      <c r="S9" s="174">
        <f t="shared" si="1"/>
        <v>18</v>
      </c>
    </row>
    <row r="10" spans="1:20" ht="53.25" customHeight="1">
      <c r="A10" s="180">
        <f>COUNTIF(AB組合調整用!$J$2:$J$181,A対戦表!B12)</f>
        <v>0</v>
      </c>
      <c r="B10" s="180">
        <f>COUNTIF(AB組合調整用!$K$2:$K$181,A対戦表!B12)</f>
        <v>11</v>
      </c>
      <c r="C10" s="180">
        <f>COUNTIF(AB組合調整用!$L$2:$L$181,A対戦表!B12)</f>
        <v>8</v>
      </c>
      <c r="D10" s="180" t="s">
        <v>235</v>
      </c>
      <c r="E10" s="181">
        <f t="shared" si="0"/>
        <v>5</v>
      </c>
      <c r="F10" s="180">
        <v>1</v>
      </c>
      <c r="G10" s="180">
        <v>3</v>
      </c>
      <c r="H10" s="180"/>
      <c r="I10" s="180">
        <v>1</v>
      </c>
      <c r="J10" s="180">
        <v>2</v>
      </c>
      <c r="K10" s="180"/>
      <c r="L10" s="180">
        <v>3</v>
      </c>
      <c r="M10" s="180">
        <v>2</v>
      </c>
      <c r="N10" s="180">
        <v>2</v>
      </c>
      <c r="O10" s="180">
        <v>4</v>
      </c>
      <c r="P10" s="180"/>
      <c r="Q10" s="180"/>
      <c r="R10" s="180"/>
      <c r="S10" s="174">
        <f t="shared" si="1"/>
        <v>18</v>
      </c>
    </row>
    <row r="11" spans="1:20" ht="53.25" customHeight="1" thickBot="1">
      <c r="A11" s="180">
        <f>COUNTIF(AB組合調整用!$J$2:$J$181,A対戦表!B13)</f>
        <v>0</v>
      </c>
      <c r="B11" s="180">
        <f>COUNTIF(AB組合調整用!$K$2:$K$181,A対戦表!B13)</f>
        <v>10</v>
      </c>
      <c r="C11" s="180">
        <f>COUNTIF(AB組合調整用!$L$2:$L$181,A対戦表!B13)</f>
        <v>9</v>
      </c>
      <c r="D11" s="188" t="s">
        <v>236</v>
      </c>
      <c r="E11" s="181">
        <f t="shared" si="0"/>
        <v>5</v>
      </c>
      <c r="F11" s="180">
        <v>1</v>
      </c>
      <c r="G11" s="180">
        <v>2</v>
      </c>
      <c r="H11" s="180">
        <v>1</v>
      </c>
      <c r="I11" s="180">
        <v>1</v>
      </c>
      <c r="J11" s="180">
        <v>2</v>
      </c>
      <c r="K11" s="180"/>
      <c r="L11" s="180">
        <v>3</v>
      </c>
      <c r="M11" s="188">
        <v>2</v>
      </c>
      <c r="N11" s="180">
        <v>1</v>
      </c>
      <c r="O11" s="180">
        <v>4</v>
      </c>
      <c r="P11" s="180">
        <v>1</v>
      </c>
      <c r="Q11" s="180"/>
      <c r="R11" s="180"/>
      <c r="S11" s="174">
        <f t="shared" si="1"/>
        <v>18</v>
      </c>
    </row>
    <row r="12" spans="1:20" ht="53.25" customHeight="1" thickBot="1">
      <c r="A12" s="180">
        <f>COUNTIF(AB組合調整用!$J$2:$J$181,A対戦表!B14)</f>
        <v>0</v>
      </c>
      <c r="B12" s="180">
        <f>COUNTIF(AB組合調整用!$K$2:$K$181,A対戦表!B14)</f>
        <v>10</v>
      </c>
      <c r="C12" s="186">
        <f>COUNTIF(AB組合調整用!$L$2:$L$181,A対戦表!B14)</f>
        <v>8</v>
      </c>
      <c r="D12" s="177" t="s">
        <v>237</v>
      </c>
      <c r="E12" s="187">
        <f t="shared" si="0"/>
        <v>0</v>
      </c>
      <c r="F12" s="180"/>
      <c r="G12" s="180"/>
      <c r="H12" s="180"/>
      <c r="I12" s="180"/>
      <c r="J12" s="180">
        <v>1</v>
      </c>
      <c r="K12" s="180"/>
      <c r="L12" s="186"/>
      <c r="M12" s="177">
        <v>17</v>
      </c>
      <c r="N12" s="191"/>
      <c r="O12" s="180"/>
      <c r="P12" s="180"/>
      <c r="Q12" s="180"/>
      <c r="R12" s="180"/>
      <c r="S12" s="174">
        <f t="shared" si="1"/>
        <v>18</v>
      </c>
    </row>
    <row r="13" spans="1:20" ht="53.25" customHeight="1">
      <c r="A13" s="180" t="s">
        <v>218</v>
      </c>
      <c r="B13" s="180" t="s">
        <v>219</v>
      </c>
      <c r="C13" s="180" t="s">
        <v>345</v>
      </c>
      <c r="D13" s="189" t="s">
        <v>344</v>
      </c>
      <c r="E13" s="181" t="s">
        <v>343</v>
      </c>
      <c r="F13" s="180" t="s">
        <v>342</v>
      </c>
      <c r="G13" s="180" t="s">
        <v>322</v>
      </c>
      <c r="H13" s="180" t="s">
        <v>341</v>
      </c>
      <c r="I13" s="180" t="s">
        <v>436</v>
      </c>
      <c r="J13" s="180" t="s">
        <v>339</v>
      </c>
      <c r="K13" s="180" t="s">
        <v>321</v>
      </c>
      <c r="L13" s="182" t="s">
        <v>349</v>
      </c>
      <c r="M13" s="192" t="s">
        <v>350</v>
      </c>
      <c r="N13" s="180" t="s">
        <v>337</v>
      </c>
      <c r="O13" s="182" t="s">
        <v>336</v>
      </c>
      <c r="P13" s="182" t="s">
        <v>335</v>
      </c>
      <c r="Q13" s="180" t="s">
        <v>351</v>
      </c>
      <c r="R13" s="180" t="s">
        <v>334</v>
      </c>
      <c r="S13" s="174"/>
    </row>
    <row r="14" spans="1:20" ht="53.25" customHeight="1" thickBot="1">
      <c r="A14" s="180">
        <f>COUNTIF(AB組合調整用!$J$2:$J$181,B対戦表!B5)</f>
        <v>0</v>
      </c>
      <c r="B14" s="180">
        <f>COUNTIF(AB組合調整用!$K$2:$K$181,B対戦表!B5)</f>
        <v>9</v>
      </c>
      <c r="C14" s="180">
        <f>COUNTIF(AB組合調整用!$L$2:$L$181,B対戦表!B5)</f>
        <v>8</v>
      </c>
      <c r="D14" s="188" t="s">
        <v>238</v>
      </c>
      <c r="E14" s="181">
        <f t="shared" ref="E14:E23" si="2">F14+G14+H14+I14</f>
        <v>3</v>
      </c>
      <c r="F14" s="180">
        <v>1</v>
      </c>
      <c r="G14" s="180">
        <v>2</v>
      </c>
      <c r="H14" s="180"/>
      <c r="I14" s="180"/>
      <c r="J14" s="180">
        <v>3</v>
      </c>
      <c r="K14" s="180">
        <v>1</v>
      </c>
      <c r="L14" s="188">
        <v>2</v>
      </c>
      <c r="M14" s="180">
        <v>6</v>
      </c>
      <c r="N14" s="180">
        <v>2</v>
      </c>
      <c r="O14" s="180">
        <v>1</v>
      </c>
      <c r="P14" s="180"/>
      <c r="Q14" s="180"/>
      <c r="R14" s="180"/>
      <c r="S14" s="174">
        <f t="shared" ref="S14:S23" si="3">F14+G14+H14+I14+J14+K14+L14+M14+N14+O14+P14+Q14+R14</f>
        <v>18</v>
      </c>
    </row>
    <row r="15" spans="1:20" ht="53.25" customHeight="1" thickBot="1">
      <c r="A15" s="180">
        <f>COUNTIF(AB組合調整用!$J$2:$J$181,B対戦表!B6)</f>
        <v>0</v>
      </c>
      <c r="B15" s="180">
        <f>COUNTIF(AB組合調整用!$K$2:$K$181,B対戦表!B6)</f>
        <v>10</v>
      </c>
      <c r="C15" s="186">
        <f>COUNTIF(AB組合調整用!$L$2:$L$181,B対戦表!B6)</f>
        <v>8</v>
      </c>
      <c r="D15" s="177" t="s">
        <v>239</v>
      </c>
      <c r="E15" s="187">
        <f t="shared" si="2"/>
        <v>0</v>
      </c>
      <c r="F15" s="180"/>
      <c r="G15" s="180"/>
      <c r="H15" s="180"/>
      <c r="I15" s="180"/>
      <c r="J15" s="180"/>
      <c r="K15" s="194"/>
      <c r="L15" s="177">
        <v>17</v>
      </c>
      <c r="M15" s="191"/>
      <c r="N15" s="180"/>
      <c r="O15" s="180">
        <v>1</v>
      </c>
      <c r="P15" s="180"/>
      <c r="Q15" s="180"/>
      <c r="R15" s="180"/>
      <c r="S15" s="174">
        <f t="shared" si="3"/>
        <v>18</v>
      </c>
    </row>
    <row r="16" spans="1:20" ht="53.25" customHeight="1" thickBot="1">
      <c r="A16" s="180">
        <f>COUNTIF(AB組合調整用!$J$2:$J$181,B対戦表!B7)</f>
        <v>0</v>
      </c>
      <c r="B16" s="180">
        <f>COUNTIF(AB組合調整用!$K$2:$K$181,B対戦表!B7)</f>
        <v>0</v>
      </c>
      <c r="C16" s="186">
        <f>COUNTIF(AB組合調整用!$L$2:$L$181,B対戦表!B7)</f>
        <v>10</v>
      </c>
      <c r="D16" s="177" t="s">
        <v>240</v>
      </c>
      <c r="E16" s="187">
        <f t="shared" si="2"/>
        <v>0</v>
      </c>
      <c r="F16" s="180"/>
      <c r="G16" s="180"/>
      <c r="H16" s="180"/>
      <c r="I16" s="180"/>
      <c r="J16" s="186">
        <v>3</v>
      </c>
      <c r="K16" s="177">
        <v>10</v>
      </c>
      <c r="L16" s="193">
        <v>2</v>
      </c>
      <c r="M16" s="180"/>
      <c r="N16" s="180">
        <v>2</v>
      </c>
      <c r="O16" s="180"/>
      <c r="P16" s="180">
        <v>1</v>
      </c>
      <c r="Q16" s="180"/>
      <c r="R16" s="180"/>
      <c r="S16" s="174">
        <f t="shared" si="3"/>
        <v>18</v>
      </c>
    </row>
    <row r="17" spans="1:19" ht="53.25" customHeight="1">
      <c r="A17" s="180">
        <f>COUNTIF(AB組合調整用!$J$2:$J$181,B対戦表!B8)</f>
        <v>0</v>
      </c>
      <c r="B17" s="180">
        <f>COUNTIF(AB組合調整用!$K$2:$K$181,B対戦表!B8)</f>
        <v>11</v>
      </c>
      <c r="C17" s="180">
        <f>COUNTIF(AB組合調整用!$L$2:$L$181,B対戦表!B8)</f>
        <v>9</v>
      </c>
      <c r="D17" s="189" t="s">
        <v>228</v>
      </c>
      <c r="E17" s="181">
        <f t="shared" si="2"/>
        <v>3</v>
      </c>
      <c r="F17" s="180">
        <v>2</v>
      </c>
      <c r="G17" s="180">
        <v>1</v>
      </c>
      <c r="H17" s="180"/>
      <c r="I17" s="180"/>
      <c r="J17" s="180">
        <v>4</v>
      </c>
      <c r="K17" s="189"/>
      <c r="L17" s="180">
        <v>2</v>
      </c>
      <c r="M17" s="180">
        <v>5</v>
      </c>
      <c r="N17" s="180">
        <v>1</v>
      </c>
      <c r="O17" s="180">
        <v>2</v>
      </c>
      <c r="P17" s="180"/>
      <c r="Q17" s="180"/>
      <c r="R17" s="180">
        <v>1</v>
      </c>
      <c r="S17" s="174">
        <f t="shared" si="3"/>
        <v>18</v>
      </c>
    </row>
    <row r="18" spans="1:19" ht="53.25" customHeight="1">
      <c r="A18" s="180">
        <f>COUNTIF(AB組合調整用!$J$2:$J$181,B対戦表!B9)</f>
        <v>0</v>
      </c>
      <c r="B18" s="180">
        <f>COUNTIF(AB組合調整用!$K$2:$K$181,B対戦表!B9)</f>
        <v>10</v>
      </c>
      <c r="C18" s="180">
        <f>COUNTIF(AB組合調整用!$L$2:$L$181,B対戦表!B9)</f>
        <v>10</v>
      </c>
      <c r="D18" s="180" t="s">
        <v>220</v>
      </c>
      <c r="E18" s="181">
        <f t="shared" si="2"/>
        <v>3</v>
      </c>
      <c r="F18" s="180">
        <v>1</v>
      </c>
      <c r="G18" s="180">
        <v>1</v>
      </c>
      <c r="H18" s="180"/>
      <c r="I18" s="180">
        <v>1</v>
      </c>
      <c r="J18" s="180">
        <v>5</v>
      </c>
      <c r="K18" s="180">
        <v>1</v>
      </c>
      <c r="L18" s="180">
        <v>2</v>
      </c>
      <c r="M18" s="180">
        <v>4</v>
      </c>
      <c r="N18" s="180">
        <v>1</v>
      </c>
      <c r="O18" s="180">
        <v>2</v>
      </c>
      <c r="P18" s="180"/>
      <c r="Q18" s="180"/>
      <c r="R18" s="180"/>
      <c r="S18" s="174">
        <f t="shared" si="3"/>
        <v>18</v>
      </c>
    </row>
    <row r="19" spans="1:19" ht="53.25" customHeight="1">
      <c r="A19" s="180">
        <f>COUNTIF(AB組合調整用!$J$2:$J$181,B対戦表!B10)</f>
        <v>0</v>
      </c>
      <c r="B19" s="180">
        <f>COUNTIF(AB組合調整用!$K$2:$K$181,B対戦表!B10)</f>
        <v>10</v>
      </c>
      <c r="C19" s="180">
        <f>COUNTIF(AB組合調整用!$L$2:$L$181,B対戦表!B10)</f>
        <v>8</v>
      </c>
      <c r="D19" s="180" t="s">
        <v>241</v>
      </c>
      <c r="E19" s="181">
        <f t="shared" si="2"/>
        <v>1</v>
      </c>
      <c r="F19" s="180">
        <v>1</v>
      </c>
      <c r="G19" s="180"/>
      <c r="H19" s="180"/>
      <c r="I19" s="180"/>
      <c r="J19" s="180">
        <v>3</v>
      </c>
      <c r="K19" s="180">
        <v>2</v>
      </c>
      <c r="L19" s="180">
        <v>2</v>
      </c>
      <c r="M19" s="180">
        <v>3</v>
      </c>
      <c r="N19" s="180">
        <v>4</v>
      </c>
      <c r="O19" s="180">
        <v>1</v>
      </c>
      <c r="P19" s="180"/>
      <c r="Q19" s="180"/>
      <c r="R19" s="180">
        <v>2</v>
      </c>
      <c r="S19" s="174">
        <f t="shared" si="3"/>
        <v>18</v>
      </c>
    </row>
    <row r="20" spans="1:19" ht="53.25" customHeight="1">
      <c r="A20" s="180">
        <f>COUNTIF(AB組合調整用!$J$2:$J$181,B対戦表!B11)</f>
        <v>0</v>
      </c>
      <c r="B20" s="180">
        <f>COUNTIF(AB組合調整用!$K$2:$K$181,B対戦表!B11)</f>
        <v>11</v>
      </c>
      <c r="C20" s="180">
        <f>COUNTIF(AB組合調整用!$L$2:$L$181,B対戦表!B11)</f>
        <v>8</v>
      </c>
      <c r="D20" s="180" t="s">
        <v>242</v>
      </c>
      <c r="E20" s="181">
        <f t="shared" si="2"/>
        <v>3</v>
      </c>
      <c r="F20" s="180">
        <v>1</v>
      </c>
      <c r="G20" s="180">
        <v>1</v>
      </c>
      <c r="H20" s="180"/>
      <c r="I20" s="180">
        <v>1</v>
      </c>
      <c r="J20" s="180">
        <v>6</v>
      </c>
      <c r="K20" s="180">
        <v>1</v>
      </c>
      <c r="L20" s="180">
        <v>2</v>
      </c>
      <c r="M20" s="180">
        <v>3</v>
      </c>
      <c r="N20" s="180">
        <v>2</v>
      </c>
      <c r="O20" s="180"/>
      <c r="P20" s="180">
        <v>1</v>
      </c>
      <c r="Q20" s="180"/>
      <c r="R20" s="180"/>
      <c r="S20" s="174">
        <f t="shared" si="3"/>
        <v>18</v>
      </c>
    </row>
    <row r="21" spans="1:19" ht="53.25" customHeight="1">
      <c r="A21" s="180">
        <f>COUNTIF(AB組合調整用!$J$2:$J$181,B対戦表!B12)</f>
        <v>0</v>
      </c>
      <c r="B21" s="180">
        <f>COUNTIF(AB組合調整用!$K$2:$K$181,B対戦表!B12)</f>
        <v>10</v>
      </c>
      <c r="C21" s="180">
        <f>COUNTIF(AB組合調整用!$L$2:$L$181,B対戦表!B12)</f>
        <v>8</v>
      </c>
      <c r="D21" s="180" t="s">
        <v>243</v>
      </c>
      <c r="E21" s="181">
        <f t="shared" si="2"/>
        <v>4</v>
      </c>
      <c r="F21" s="180">
        <v>2</v>
      </c>
      <c r="G21" s="180">
        <v>2</v>
      </c>
      <c r="H21" s="180"/>
      <c r="I21" s="180"/>
      <c r="J21" s="180">
        <v>2</v>
      </c>
      <c r="K21" s="180">
        <v>2</v>
      </c>
      <c r="L21" s="180">
        <v>2</v>
      </c>
      <c r="M21" s="180">
        <v>4</v>
      </c>
      <c r="N21" s="180">
        <v>2</v>
      </c>
      <c r="O21" s="180">
        <v>1</v>
      </c>
      <c r="P21" s="180"/>
      <c r="Q21" s="180"/>
      <c r="R21" s="180">
        <v>1</v>
      </c>
      <c r="S21" s="174">
        <f t="shared" si="3"/>
        <v>18</v>
      </c>
    </row>
    <row r="22" spans="1:19" ht="53.25" customHeight="1">
      <c r="A22" s="180">
        <f>COUNTIF(AB組合調整用!$J$2:$J$181,B対戦表!B13)</f>
        <v>0</v>
      </c>
      <c r="B22" s="180">
        <f>COUNTIF(AB組合調整用!$K$2:$K$181,B対戦表!B13)</f>
        <v>10</v>
      </c>
      <c r="C22" s="180">
        <f>COUNTIF(AB組合調整用!$L$2:$L$181,B対戦表!B13)</f>
        <v>10</v>
      </c>
      <c r="D22" s="180" t="s">
        <v>244</v>
      </c>
      <c r="E22" s="181">
        <f t="shared" si="2"/>
        <v>3</v>
      </c>
      <c r="F22" s="180">
        <v>2</v>
      </c>
      <c r="G22" s="180">
        <v>1</v>
      </c>
      <c r="H22" s="180"/>
      <c r="I22" s="180"/>
      <c r="J22" s="180">
        <v>2</v>
      </c>
      <c r="K22" s="180">
        <v>2</v>
      </c>
      <c r="L22" s="180">
        <v>1</v>
      </c>
      <c r="M22" s="180">
        <v>1</v>
      </c>
      <c r="N22" s="180"/>
      <c r="O22" s="180">
        <v>8</v>
      </c>
      <c r="P22" s="180">
        <v>1</v>
      </c>
      <c r="Q22" s="180"/>
      <c r="R22" s="180"/>
      <c r="S22" s="174">
        <f t="shared" si="3"/>
        <v>18</v>
      </c>
    </row>
    <row r="23" spans="1:19" ht="53.25" customHeight="1">
      <c r="A23" s="180">
        <f>COUNTIF(AB組合調整用!$J$2:$J$181,B対戦表!B14)</f>
        <v>0</v>
      </c>
      <c r="B23" s="180">
        <f>COUNTIF(AB組合調整用!$K$2:$K$181,B対戦表!B14)</f>
        <v>9</v>
      </c>
      <c r="C23" s="180">
        <f>COUNTIF(AB組合調整用!$L$2:$L$181,B対戦表!B14)</f>
        <v>9</v>
      </c>
      <c r="D23" s="180" t="s">
        <v>245</v>
      </c>
      <c r="E23" s="181">
        <f t="shared" si="2"/>
        <v>2</v>
      </c>
      <c r="F23" s="180">
        <v>2</v>
      </c>
      <c r="G23" s="180"/>
      <c r="H23" s="180"/>
      <c r="I23" s="180"/>
      <c r="J23" s="180">
        <v>4</v>
      </c>
      <c r="K23" s="180">
        <v>1</v>
      </c>
      <c r="L23" s="180">
        <v>2</v>
      </c>
      <c r="M23" s="180">
        <v>6</v>
      </c>
      <c r="N23" s="180">
        <v>2</v>
      </c>
      <c r="O23" s="180"/>
      <c r="P23" s="180">
        <v>1</v>
      </c>
      <c r="Q23" s="180"/>
      <c r="R23" s="180"/>
      <c r="S23" s="174">
        <f t="shared" si="3"/>
        <v>18</v>
      </c>
    </row>
    <row r="24" spans="1:19" s="169" customFormat="1" ht="53.25" customHeight="1" thickBot="1">
      <c r="A24" s="175">
        <f>A3+A4+A5+A6+A7+A8+A9+A10+A11+A12+A14+A15+A16+A17+A18+A19+A20+A21+A22+A23</f>
        <v>0</v>
      </c>
      <c r="B24" s="175">
        <f>B3+B4+B5+B6+B7+B8+B9+B10+B11+B12+B14+B15+B16+B17+B18+B19+B20+B21+B22+B23</f>
        <v>180</v>
      </c>
      <c r="C24" s="175">
        <f>C3+C4+C5+C6+C7+C8+C9+C10+C11+C12+C14+C15+C16+C17+C18+C19+C20+C21+C22+C23</f>
        <v>180</v>
      </c>
      <c r="D24" s="179" t="s">
        <v>333</v>
      </c>
      <c r="E24" s="178"/>
      <c r="F24" s="174">
        <f t="shared" ref="F24:R24" si="4">F3+F4+F5+F6+F7+F8+F9+F10+F11+F12+F14+F15+F16+F17+F18+F19+F20+F21+F22+F23</f>
        <v>32</v>
      </c>
      <c r="G24" s="174">
        <f t="shared" si="4"/>
        <v>24</v>
      </c>
      <c r="H24" s="174">
        <f t="shared" si="4"/>
        <v>2</v>
      </c>
      <c r="I24" s="174">
        <f t="shared" si="4"/>
        <v>8</v>
      </c>
      <c r="J24" s="174">
        <f t="shared" si="4"/>
        <v>64</v>
      </c>
      <c r="K24" s="174">
        <f t="shared" si="4"/>
        <v>20</v>
      </c>
      <c r="L24" s="174">
        <f t="shared" si="4"/>
        <v>64</v>
      </c>
      <c r="M24" s="174">
        <f t="shared" si="4"/>
        <v>68</v>
      </c>
      <c r="N24" s="174">
        <f t="shared" si="4"/>
        <v>34</v>
      </c>
      <c r="O24" s="174">
        <f t="shared" si="4"/>
        <v>32</v>
      </c>
      <c r="P24" s="174">
        <f t="shared" si="4"/>
        <v>8</v>
      </c>
      <c r="Q24" s="174">
        <f t="shared" si="4"/>
        <v>0</v>
      </c>
      <c r="R24" s="174">
        <f t="shared" si="4"/>
        <v>4</v>
      </c>
      <c r="S24" s="174">
        <f>F24+G24+H24+I24+J24+K24+L24+M24+N24+O24+P24+Q24+R24</f>
        <v>360</v>
      </c>
    </row>
    <row r="25" spans="1:19" s="173" customFormat="1" ht="53.25" customHeight="1" thickBot="1">
      <c r="A25" s="175"/>
      <c r="B25" s="175"/>
      <c r="C25" s="175"/>
      <c r="D25" s="177" t="s">
        <v>332</v>
      </c>
      <c r="E25" s="176"/>
      <c r="F25" s="349"/>
      <c r="G25" s="349"/>
      <c r="H25" s="349"/>
      <c r="I25" s="175"/>
      <c r="J25" s="174"/>
      <c r="K25" s="174"/>
      <c r="L25" s="174"/>
      <c r="M25" s="174"/>
      <c r="N25" s="174"/>
      <c r="O25" s="174"/>
      <c r="P25" s="174"/>
      <c r="Q25" s="174"/>
      <c r="R25" s="174"/>
      <c r="S25" s="174"/>
    </row>
  </sheetData>
  <mergeCells count="3">
    <mergeCell ref="A1:B1"/>
    <mergeCell ref="D1:S1"/>
    <mergeCell ref="F25:H25"/>
  </mergeCells>
  <phoneticPr fontId="9"/>
  <pageMargins left="0.74803149606299213" right="0.74803149606299213" top="0.98425196850393704" bottom="0.98425196850393704" header="0.51181102362204722" footer="0.51181102362204722"/>
  <pageSetup paperSize="9" scale="58" firstPageNumber="0" orientation="portrait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ColWidth="8.90625" defaultRowHeight="13"/>
  <sheetData/>
  <phoneticPr fontId="1"/>
  <pageMargins left="0.75" right="0.75" top="1" bottom="1" header="0.51200000000000001" footer="0.51200000000000001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使用方法ついて</vt:lpstr>
      <vt:lpstr>A対戦表</vt:lpstr>
      <vt:lpstr>B対戦表</vt:lpstr>
      <vt:lpstr>AB組合元データ</vt:lpstr>
      <vt:lpstr>AB組合調整用</vt:lpstr>
      <vt:lpstr>プログラム2部対戦原稿</vt:lpstr>
      <vt:lpstr>2部対戦表</vt:lpstr>
      <vt:lpstr>審判・会場状況</vt:lpstr>
      <vt:lpstr>Sheet3</vt:lpstr>
      <vt:lpstr>'2部対戦表'!Print_Area</vt:lpstr>
      <vt:lpstr>AB組合調整用!Print_Area</vt:lpstr>
      <vt:lpstr>A対戦表!Print_Area</vt:lpstr>
      <vt:lpstr>B対戦表!Print_Area</vt:lpstr>
      <vt:lpstr>'2部対戦表'!Print_Titles</vt:lpstr>
      <vt:lpstr>AB組合元データ!Print_Titles</vt:lpstr>
      <vt:lpstr>AB組合調整用!Print_Titles</vt:lpstr>
      <vt:lpstr>プログラム2部対戦原稿!Print_Titles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2025-09-19T00:50:18Z</cp:lastPrinted>
  <dcterms:created xsi:type="dcterms:W3CDTF">1997-01-08T22:48:59Z</dcterms:created>
  <dcterms:modified xsi:type="dcterms:W3CDTF">2025-09-19T00:50:40Z</dcterms:modified>
</cp:coreProperties>
</file>